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3995" activeTab="4"/>
  </bookViews>
  <sheets>
    <sheet name="Inventory details" sheetId="1" r:id="rId1"/>
    <sheet name="Inventory tracking" sheetId="2" r:id="rId2"/>
    <sheet name="Suppliers" sheetId="3" r:id="rId3"/>
    <sheet name="Tool details" sheetId="4" r:id="rId4"/>
    <sheet name="Tool checkin" sheetId="5" r:id="rId5"/>
  </sheets>
  <definedNames>
    <definedName name="date_used">Table1[Date used]</definedName>
    <definedName name="inv_name_list">Table1[Consumable]</definedName>
    <definedName name="remaining_stock">Table1[Remaining stock]</definedName>
  </definedNames>
  <calcPr calcId="145621"/>
  <extLst>
    <ext uri="GoogleSheetsCustomDataVersion1">
      <go:sheetsCustomData xmlns:go="http://customooxmlschemas.google.com/" r:id="rId9" roundtripDataSignature="AMtx7mgXZm13a7D3fg1Fout+erOgCR6irQ=="/>
    </ext>
  </extLst>
</workbook>
</file>

<file path=xl/calcChain.xml><?xml version="1.0" encoding="utf-8"?>
<calcChain xmlns="http://schemas.openxmlformats.org/spreadsheetml/2006/main">
  <c r="E4" i="4" l="1"/>
  <c r="E5" i="4"/>
  <c r="E6" i="4"/>
  <c r="E7" i="4"/>
  <c r="E3" i="4"/>
  <c r="F3" i="1" l="1"/>
  <c r="A6" i="4" l="1"/>
  <c r="A7" i="4" s="1"/>
  <c r="A5" i="4"/>
  <c r="A4" i="4"/>
  <c r="E10" i="2"/>
  <c r="E9" i="2"/>
  <c r="E8" i="2"/>
  <c r="E4" i="2"/>
  <c r="E7" i="2"/>
  <c r="F4" i="1" s="1"/>
  <c r="E6" i="2"/>
  <c r="E3" i="2"/>
  <c r="H5" i="1"/>
  <c r="H4" i="1"/>
  <c r="A4" i="1"/>
  <c r="A5" i="1" s="1"/>
  <c r="H3" i="1"/>
  <c r="F5" i="1" l="1"/>
</calcChain>
</file>

<file path=xl/sharedStrings.xml><?xml version="1.0" encoding="utf-8"?>
<sst xmlns="http://schemas.openxmlformats.org/spreadsheetml/2006/main" count="53" uniqueCount="39">
  <si>
    <t>Inventory details</t>
  </si>
  <si>
    <t>Item ID</t>
  </si>
  <si>
    <t>Item name</t>
  </si>
  <si>
    <t xml:space="preserve">Item description </t>
  </si>
  <si>
    <t>Part number</t>
  </si>
  <si>
    <t>Supplier</t>
  </si>
  <si>
    <t>Amount in stock</t>
  </si>
  <si>
    <t>Low stock threshold</t>
  </si>
  <si>
    <t>Total used</t>
  </si>
  <si>
    <t>22/2 Unshielded security cable</t>
  </si>
  <si>
    <t>24/2 shielded security cable</t>
  </si>
  <si>
    <t>#4 washer</t>
  </si>
  <si>
    <t>Inventory tracking</t>
  </si>
  <si>
    <t>Consumable</t>
  </si>
  <si>
    <t>Starting stock</t>
  </si>
  <si>
    <t>Amount used</t>
  </si>
  <si>
    <t>Date used</t>
  </si>
  <si>
    <t>Remaining stock</t>
  </si>
  <si>
    <t>Suppliers</t>
  </si>
  <si>
    <t>Name of the supplier</t>
  </si>
  <si>
    <t>Address</t>
  </si>
  <si>
    <t>Website</t>
  </si>
  <si>
    <t>Email</t>
  </si>
  <si>
    <t>Phone number</t>
  </si>
  <si>
    <t>Tools</t>
  </si>
  <si>
    <t>ID</t>
  </si>
  <si>
    <t>Tool name</t>
  </si>
  <si>
    <t>Tool description</t>
  </si>
  <si>
    <t>Storage location</t>
  </si>
  <si>
    <t>Available</t>
  </si>
  <si>
    <t>Compresser</t>
  </si>
  <si>
    <t>Tool 1</t>
  </si>
  <si>
    <t>Tool 2</t>
  </si>
  <si>
    <t>Tool 3</t>
  </si>
  <si>
    <t>Tool 4</t>
  </si>
  <si>
    <t>Tool checkin</t>
  </si>
  <si>
    <t>Tool</t>
  </si>
  <si>
    <t>Checkout</t>
  </si>
  <si>
    <t>Checkin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</si>
</sst>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:mm\ AM/PM"/>
    <numFmt numFmtId="165" formatCode="d/mm/yyyy;@"/>
  </numFmts>
  <fonts count="4">
    <font>
      <sz val="10"/>
      <color rgb="FF000000"/>
      <name val="Helvetica Neue"/>
    </font>
    <font>
      <sz val="12"/>
      <color rgb="FF000000"/>
      <name val="Helvetica Neue"/>
    </font>
    <font>
      <b/>
      <sz val="10"/>
      <color rgb="FF000000"/>
      <name val="Helvetica Neue"/>
    </font>
    <font>
      <sz val="10"/>
      <color rgb="FF00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</fills>
  <borders count="25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A5A5A5"/>
      </left>
      <right style="thin">
        <color rgb="FF3F3F3F"/>
      </right>
      <top style="thin">
        <color rgb="FF3F3F3F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3F3F3F"/>
      </right>
      <top style="thin">
        <color rgb="FFA5A5A5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3F3F3F"/>
      </right>
      <top style="thin">
        <color rgb="FF3F3F3F"/>
      </top>
      <bottom style="thin">
        <color rgb="FFA5A5A5"/>
      </bottom>
      <diagonal/>
    </border>
    <border>
      <left/>
      <right style="thin">
        <color rgb="FF3F3F3F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3F3F3F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/>
      <bottom style="thin">
        <color rgb="FF3F3F3F"/>
      </bottom>
      <diagonal/>
    </border>
    <border>
      <left style="thin">
        <color rgb="FFA5A5A5"/>
      </left>
      <right style="thin">
        <color rgb="FFA5A5A5"/>
      </right>
      <top/>
      <bottom style="thin">
        <color rgb="FF3F3F3F"/>
      </bottom>
      <diagonal/>
    </border>
    <border>
      <left style="thin">
        <color rgb="FFA5A5A5"/>
      </left>
      <right/>
      <top/>
      <bottom style="thin">
        <color rgb="FF3F3F3F"/>
      </bottom>
      <diagonal/>
    </border>
    <border>
      <left/>
      <right style="thin">
        <color rgb="FF3F3F3F"/>
      </right>
      <top style="thin">
        <color rgb="FFA5A5A5"/>
      </top>
      <bottom/>
      <diagonal/>
    </border>
    <border>
      <left style="thin">
        <color rgb="FF3F3F3F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/>
      <right/>
      <top/>
      <bottom style="thin">
        <color rgb="FFA5A5A5"/>
      </bottom>
      <diagonal/>
    </border>
    <border>
      <left style="thin">
        <color rgb="FFA5A5A5"/>
      </left>
      <right style="thin">
        <color rgb="FF3F3F3F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3F3F3F"/>
      </top>
      <bottom/>
      <diagonal/>
    </border>
    <border>
      <left/>
      <right style="thin">
        <color rgb="FFA5A5A5"/>
      </right>
      <top style="thin">
        <color rgb="FF3F3F3F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3F3F3F"/>
      </top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49" fontId="2" fillId="3" borderId="2" xfId="0" applyNumberFormat="1" applyFont="1" applyFill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49" fontId="2" fillId="3" borderId="5" xfId="0" applyNumberFormat="1" applyFont="1" applyFill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49" fontId="0" fillId="0" borderId="3" xfId="0" applyNumberFormat="1" applyFont="1" applyBorder="1" applyAlignment="1">
      <alignment vertical="top" wrapText="1"/>
    </xf>
    <xf numFmtId="49" fontId="0" fillId="0" borderId="6" xfId="0" applyNumberFormat="1" applyFont="1" applyBorder="1" applyAlignment="1">
      <alignment vertical="top" wrapText="1"/>
    </xf>
    <xf numFmtId="164" fontId="0" fillId="0" borderId="4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164" fontId="0" fillId="0" borderId="1" xfId="0" applyNumberFormat="1" applyFont="1" applyBorder="1" applyAlignment="1">
      <alignment vertical="top" wrapText="1"/>
    </xf>
    <xf numFmtId="164" fontId="0" fillId="0" borderId="6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49" fontId="2" fillId="3" borderId="7" xfId="0" applyNumberFormat="1" applyFont="1" applyFill="1" applyBorder="1" applyAlignment="1">
      <alignment vertical="top" wrapText="1"/>
    </xf>
    <xf numFmtId="49" fontId="2" fillId="3" borderId="8" xfId="0" applyNumberFormat="1" applyFont="1" applyFill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49" fontId="2" fillId="2" borderId="13" xfId="0" applyNumberFormat="1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164" fontId="0" fillId="0" borderId="16" xfId="0" applyNumberFormat="1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164" fontId="0" fillId="0" borderId="9" xfId="0" applyNumberFormat="1" applyFont="1" applyBorder="1" applyAlignment="1">
      <alignment vertical="top" wrapText="1"/>
    </xf>
    <xf numFmtId="164" fontId="0" fillId="0" borderId="10" xfId="0" applyNumberFormat="1" applyFont="1" applyBorder="1" applyAlignment="1">
      <alignment vertical="top" wrapText="1"/>
    </xf>
    <xf numFmtId="49" fontId="2" fillId="3" borderId="14" xfId="0" applyNumberFormat="1" applyFont="1" applyFill="1" applyBorder="1" applyAlignment="1">
      <alignment vertical="top" wrapText="1"/>
    </xf>
    <xf numFmtId="164" fontId="0" fillId="0" borderId="15" xfId="0" applyNumberFormat="1" applyFont="1" applyBorder="1" applyAlignment="1">
      <alignment vertical="top" wrapText="1"/>
    </xf>
    <xf numFmtId="164" fontId="0" fillId="0" borderId="17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top" wrapText="1"/>
    </xf>
    <xf numFmtId="49" fontId="2" fillId="3" borderId="20" xfId="0" applyNumberFormat="1" applyFont="1" applyFill="1" applyBorder="1" applyAlignment="1">
      <alignment vertical="top" wrapText="1"/>
    </xf>
    <xf numFmtId="0" fontId="0" fillId="0" borderId="21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center"/>
    </xf>
    <xf numFmtId="0" fontId="0" fillId="0" borderId="19" xfId="0" applyFont="1" applyBorder="1" applyAlignment="1">
      <alignment vertical="top" wrapText="1"/>
    </xf>
    <xf numFmtId="0" fontId="2" fillId="3" borderId="22" xfId="0" applyFont="1" applyFill="1" applyBorder="1" applyAlignment="1">
      <alignment vertical="top" wrapText="1"/>
    </xf>
    <xf numFmtId="0" fontId="2" fillId="3" borderId="23" xfId="0" applyFont="1" applyFill="1" applyBorder="1" applyAlignment="1">
      <alignment vertical="top" wrapText="1"/>
    </xf>
    <xf numFmtId="0" fontId="2" fillId="3" borderId="18" xfId="0" applyFont="1" applyFill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165" fontId="0" fillId="0" borderId="9" xfId="0" applyNumberFormat="1" applyFont="1" applyBorder="1" applyAlignment="1">
      <alignment vertical="top" wrapText="1"/>
    </xf>
    <xf numFmtId="49" fontId="0" fillId="0" borderId="15" xfId="0" applyNumberFormat="1" applyFont="1" applyBorder="1" applyAlignment="1">
      <alignment vertical="top" wrapText="1"/>
    </xf>
    <xf numFmtId="165" fontId="0" fillId="0" borderId="24" xfId="0" applyNumberFormat="1" applyFont="1" applyBorder="1" applyAlignment="1">
      <alignment vertical="top" wrapText="1"/>
    </xf>
  </cellXfs>
  <cellStyles count="1">
    <cellStyle name="Normal" xfId="0" builtinId="0"/>
  </cellStyles>
  <dxfs count="4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numFmt numFmtId="30" formatCode="@"/>
      <fill>
        <patternFill patternType="solid">
          <fgColor rgb="FFBDC0BF"/>
          <bgColor rgb="FFBDC0BF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A5A5A5"/>
        </left>
        <right style="thin">
          <color rgb="FFA5A5A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numFmt numFmtId="165" formatCode="d/mm/yyyy;@"/>
      <alignment horizontal="general" vertical="top" textRotation="0" wrapText="1" indent="0" justifyLastLine="0" shrinkToFit="0" readingOrder="0"/>
      <border diagonalUp="0" diagonalDown="0">
        <left style="thin">
          <color rgb="FFA5A5A5"/>
        </left>
        <right/>
        <top style="thin">
          <color rgb="FF3F3F3F"/>
        </top>
        <bottom style="thin">
          <color rgb="FFA5A5A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rgb="FF3F3F3F"/>
        </left>
        <right style="thin">
          <color rgb="FFA5A5A5"/>
        </right>
        <top style="thin">
          <color rgb="FFA5A5A5"/>
        </top>
        <bottom style="thin">
          <color rgb="FFA5A5A5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fill>
        <patternFill patternType="solid">
          <fgColor rgb="FFDBDBDB"/>
          <bgColor rgb="FFDBDBDB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rgb="FF3F3F3F"/>
        </right>
        <top style="thin">
          <color rgb="FFA5A5A5"/>
        </top>
        <bottom style="thin">
          <color rgb="FFA5A5A5"/>
        </bottom>
        <vertical/>
        <horizontal/>
      </border>
    </dxf>
    <dxf>
      <border outline="0">
        <bottom style="thin">
          <color rgb="FF3F3F3F"/>
        </bottom>
      </border>
    </dxf>
    <dxf>
      <border outline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numFmt numFmtId="30" formatCode="@"/>
      <fill>
        <patternFill patternType="solid">
          <fgColor rgb="FFBDC0BF"/>
          <bgColor rgb="FFBDC0BF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A5A5A5"/>
        </left>
        <right style="thin">
          <color rgb="FFA5A5A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rgb="FFA5A5A5"/>
        </left>
        <right/>
        <top style="thin">
          <color rgb="FFA5A5A5"/>
        </top>
        <bottom style="thin">
          <color rgb="FFA5A5A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rgb="FF3F3F3F"/>
        </left>
        <right style="thin">
          <color rgb="FFA5A5A5"/>
        </right>
        <top style="thin">
          <color rgb="FFA5A5A5"/>
        </top>
        <bottom style="thin">
          <color rgb="FFA5A5A5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fill>
        <patternFill patternType="solid">
          <fgColor rgb="FFDBDBDB"/>
          <bgColor rgb="FFDBDBDB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rgb="FF3F3F3F"/>
        </right>
        <top style="thin">
          <color rgb="FFA5A5A5"/>
        </top>
        <bottom style="thin">
          <color rgb="FFA5A5A5"/>
        </bottom>
        <vertical/>
        <horizontal/>
      </border>
    </dxf>
    <dxf>
      <border outline="0">
        <bottom style="thin">
          <color rgb="FF3F3F3F"/>
        </bottom>
      </border>
    </dxf>
    <dxf>
      <border outline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numFmt numFmtId="30" formatCode="@"/>
      <fill>
        <patternFill patternType="solid">
          <fgColor rgb="FFBDC0BF"/>
          <bgColor rgb="FFBDC0BF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A5A5A5"/>
        </left>
        <right style="thin">
          <color rgb="FFA5A5A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rgb="FFA5A5A5"/>
        </left>
        <right/>
        <top style="thin">
          <color rgb="FFA5A5A5"/>
        </top>
        <bottom style="thin">
          <color rgb="FFA5A5A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rgb="FFA5A5A5"/>
        </left>
        <right style="thin">
          <color rgb="FFA5A5A5"/>
        </right>
        <top style="thin">
          <color rgb="FF3F3F3F"/>
        </top>
        <bottom style="thin">
          <color rgb="FFA5A5A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rgb="FF3F3F3F"/>
        </left>
        <right style="thin">
          <color rgb="FFA5A5A5"/>
        </right>
        <top style="thin">
          <color rgb="FFA5A5A5"/>
        </top>
        <bottom style="thin">
          <color rgb="FFA5A5A5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numFmt numFmtId="30" formatCode="@"/>
      <fill>
        <patternFill patternType="solid">
          <fgColor rgb="FFDBDBDB"/>
          <bgColor rgb="FFDBDBDB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rgb="FFA5A5A5"/>
        </left>
        <right style="thin">
          <color rgb="FF3F3F3F"/>
        </right>
        <top style="thin">
          <color rgb="FFA5A5A5"/>
        </top>
        <bottom style="thin">
          <color rgb="FFA5A5A5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fill>
        <patternFill patternType="solid">
          <fgColor rgb="FFDBDBDB"/>
          <bgColor rgb="FFDBDBDB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rgb="FFA5A5A5"/>
        </right>
        <top style="thin">
          <color rgb="FFA5A5A5"/>
        </top>
        <bottom style="thin">
          <color rgb="FFA5A5A5"/>
        </bottom>
        <vertical/>
        <horizontal/>
      </border>
    </dxf>
    <dxf>
      <border outline="0">
        <bottom style="thin">
          <color rgb="FF3F3F3F"/>
        </bottom>
      </border>
    </dxf>
    <dxf>
      <border outline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numFmt numFmtId="164" formatCode="dd/mm/yyyy\ h:mm\ AM/PM"/>
      <alignment horizontal="general" vertical="top" textRotation="0" wrapText="1" indent="0" justifyLastLine="0" shrinkToFit="0" readingOrder="0"/>
      <border diagonalUp="0" diagonalDown="0">
        <left style="thin">
          <color rgb="FFA5A5A5"/>
        </left>
        <right/>
        <top style="thin">
          <color rgb="FFA5A5A5"/>
        </top>
        <bottom style="thin">
          <color rgb="FFA5A5A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numFmt numFmtId="164" formatCode="dd/mm/yyyy\ h:mm\ AM/PM"/>
      <alignment horizontal="general" vertical="top" textRotation="0" wrapText="1" indent="0" justifyLastLine="0" shrinkToFit="0" readingOrder="0"/>
      <border diagonalUp="0" diagonalDown="0">
        <left style="thin">
          <color rgb="FF3F3F3F"/>
        </left>
        <right style="thin">
          <color rgb="FFA5A5A5"/>
        </right>
        <top style="thin">
          <color rgb="FFA5A5A5"/>
        </top>
        <bottom style="thin">
          <color rgb="FFA5A5A5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numFmt numFmtId="30" formatCode="@"/>
      <fill>
        <patternFill patternType="solid">
          <fgColor rgb="FFDBDBDB"/>
          <bgColor rgb="FFDBDBDB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rgb="FF3F3F3F"/>
        </right>
        <top style="thin">
          <color rgb="FFA5A5A5"/>
        </top>
        <bottom style="thin">
          <color rgb="FFA5A5A5"/>
        </bottom>
        <vertical/>
        <horizontal/>
      </border>
    </dxf>
    <dxf>
      <border outline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</border>
    </dxf>
    <dxf>
      <border outline="0"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numFmt numFmtId="30" formatCode="@"/>
      <fill>
        <patternFill patternType="solid">
          <fgColor rgb="FFBDC0BF"/>
          <bgColor rgb="FFBDC0BF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A5A5A5"/>
        </left>
        <right style="thin">
          <color rgb="FFA5A5A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rgb="FFA5A5A5"/>
        </left>
        <right/>
        <top style="thin">
          <color rgb="FFA5A5A5"/>
        </top>
        <bottom style="thin">
          <color rgb="FFA5A5A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numFmt numFmtId="164" formatCode="dd/mm/yyyy\ h:mm\ AM/PM"/>
      <alignment horizontal="general" vertical="top" textRotation="0" wrapText="1" indent="0" justifyLastLine="0" shrinkToFit="0" readingOrder="0"/>
      <border diagonalUp="0" diagonalDown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rgb="FF3F3F3F"/>
        </left>
        <right style="thin">
          <color rgb="FFA5A5A5"/>
        </right>
        <top style="thin">
          <color rgb="FFA5A5A5"/>
        </top>
        <bottom style="thin">
          <color rgb="FFA5A5A5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fill>
        <patternFill patternType="solid">
          <fgColor rgb="FFDBDBDB"/>
          <bgColor rgb="FFDBDBDB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rgb="FF3F3F3F"/>
        </right>
        <top style="thin">
          <color rgb="FFA5A5A5"/>
        </top>
        <bottom style="thin">
          <color rgb="FFA5A5A5"/>
        </bottom>
        <vertical/>
        <horizontal/>
      </border>
    </dxf>
    <dxf>
      <border outline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</border>
    </dxf>
    <dxf>
      <border outline="0">
        <bottom style="thin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 Neue"/>
        <scheme val="none"/>
      </font>
      <numFmt numFmtId="30" formatCode="@"/>
      <fill>
        <patternFill patternType="solid">
          <fgColor rgb="FFBDC0BF"/>
          <bgColor rgb="FFBDC0BF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A5A5A5"/>
        </left>
        <right style="thin">
          <color rgb="FFA5A5A5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ables/table1.xml><?xml version="1.0" encoding="utf-8"?>
<table xmlns="http://schemas.openxmlformats.org/spreadsheetml/2006/main" id="4" name="Table4" displayName="Table4" ref="A2:H5" totalsRowShown="0" headerRowDxfId="16" dataDxfId="17" headerRowBorderDxfId="26" tableBorderDxfId="27">
  <autoFilter ref="A2:H5"/>
  <tableColumns count="8">
    <tableColumn id="1" name="Item ID" dataDxfId="25">
      <calculatedColumnFormula>$A2+1</calculatedColumnFormula>
    </tableColumn>
    <tableColumn id="2" name="Item name" dataDxfId="24"/>
    <tableColumn id="3" name="Item description " dataDxfId="23"/>
    <tableColumn id="4" name="Part number" dataDxfId="22"/>
    <tableColumn id="5" name="Supplier" dataDxfId="21"/>
    <tableColumn id="6" name="Amount in stock" dataDxfId="20">
      <calculatedColumnFormula>LOOKUP(4,1/(inv_name_list=B3),remaining_stock)</calculatedColumnFormula>
    </tableColumn>
    <tableColumn id="7" name="Low stock threshold" dataDxfId="19"/>
    <tableColumn id="8" name="Total used" dataDxfId="18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:E10" totalsRowShown="0" headerRowDxfId="41" headerRowBorderDxfId="40" tableBorderDxfId="39">
  <autoFilter ref="A2:E10"/>
  <sortState ref="A3:E10">
    <sortCondition ref="D2:D10"/>
  </sortState>
  <tableColumns count="5">
    <tableColumn id="1" name="Consumable" dataDxfId="38"/>
    <tableColumn id="2" name="Starting stock" dataDxfId="37"/>
    <tableColumn id="3" name="Amount used" dataDxfId="36"/>
    <tableColumn id="4" name="Date used" dataDxfId="35"/>
    <tableColumn id="5" name="Remaining stock" dataDxfId="34">
      <calculatedColumnFormula>B3-C3</calculatedColumnFormula>
    </tableColumn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2:E11" totalsRowShown="0" headerRowDxfId="8" headerRowBorderDxfId="14" tableBorderDxfId="15">
  <autoFilter ref="A2:E11"/>
  <tableColumns count="5">
    <tableColumn id="1" name="Name of the supplier" dataDxfId="13"/>
    <tableColumn id="2" name="Address" dataDxfId="12"/>
    <tableColumn id="3" name="Website" dataDxfId="11"/>
    <tableColumn id="4" name="Email" dataDxfId="10"/>
    <tableColumn id="5" name="Phone number" dataDxfId="9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2:E7" totalsRowShown="0" headerRowDxfId="0" headerRowBorderDxfId="6" tableBorderDxfId="7">
  <autoFilter ref="A2:E7"/>
  <tableColumns count="5">
    <tableColumn id="1" name="ID" dataDxfId="5"/>
    <tableColumn id="2" name="Tool name" dataDxfId="4"/>
    <tableColumn id="3" name="Tool description" dataDxfId="3"/>
    <tableColumn id="4" name="Storage location" dataDxfId="2"/>
    <tableColumn id="5" name="Available" dataDxfId="1">
      <calculatedColumnFormula>IF(LOOKUP(4,1/(Table2[Tool]=B3),Table2[Checkin])=0,"No","Yes")</calculatedColumnFormula>
    </tableColumn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id="2" name="Table2" displayName="Table2" ref="A2:C9" totalsRowShown="0" headerRowDxfId="33" headerRowBorderDxfId="32" tableBorderDxfId="31">
  <autoFilter ref="A2:C9"/>
  <tableColumns count="3">
    <tableColumn id="1" name="Tool" dataDxfId="30"/>
    <tableColumn id="2" name="Checkout" dataDxfId="29"/>
    <tableColumn id="3" name="Checkin" dataDxfId="28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showGridLine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7" sqref="H7"/>
    </sheetView>
  </sheetViews>
  <sheetFormatPr defaultColWidth="14.42578125" defaultRowHeight="15" customHeight="1"/>
  <cols>
    <col min="1" max="2" width="16.28515625" customWidth="1"/>
    <col min="3" max="3" width="18.28515625" customWidth="1"/>
    <col min="4" max="5" width="16.28515625" customWidth="1"/>
    <col min="6" max="6" width="17.5703125" customWidth="1"/>
    <col min="7" max="7" width="21.140625" customWidth="1"/>
    <col min="8" max="9" width="16.28515625" customWidth="1"/>
    <col min="10" max="10" width="59" customWidth="1"/>
    <col min="11" max="24" width="16.28515625" customWidth="1"/>
  </cols>
  <sheetData>
    <row r="1" spans="1:24" ht="27" customHeight="1">
      <c r="A1" s="37" t="s">
        <v>0</v>
      </c>
      <c r="B1" s="38"/>
      <c r="C1" s="38"/>
      <c r="D1" s="38"/>
      <c r="E1" s="38"/>
      <c r="F1" s="38"/>
      <c r="G1" s="38"/>
      <c r="H1" s="3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2.25" customHeight="1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1" t="s">
        <v>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2.25" customHeight="1">
      <c r="A3" s="39">
        <v>1</v>
      </c>
      <c r="B3" s="2" t="s">
        <v>9</v>
      </c>
      <c r="C3" s="3"/>
      <c r="D3" s="4"/>
      <c r="E3" s="4"/>
      <c r="F3" s="4">
        <f>LOOKUP(4,1/(inv_name_list=B3),remaining_stock)</f>
        <v>90</v>
      </c>
      <c r="G3" s="4">
        <v>15</v>
      </c>
      <c r="H3" s="17">
        <f>SUMIF('Inventory tracking'!A3:A10,$B3,'Inventory tracking'!C3:C10)</f>
        <v>30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1.5" customHeight="1">
      <c r="A4" s="40">
        <f t="shared" ref="A4:A5" si="0">$A3+1</f>
        <v>2</v>
      </c>
      <c r="B4" s="5" t="s">
        <v>10</v>
      </c>
      <c r="C4" s="6"/>
      <c r="D4" s="7"/>
      <c r="E4" s="7"/>
      <c r="F4" s="4">
        <f>LOOKUP(4,1/(inv_name_list=B4),remaining_stock)</f>
        <v>49850</v>
      </c>
      <c r="G4" s="7">
        <v>300</v>
      </c>
      <c r="H4" s="18">
        <f>SUMIF('Inventory tracking'!A3:A10,$B4,'Inventory tracking'!C3:C10)</f>
        <v>150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9.5" customHeight="1">
      <c r="A5" s="41">
        <f t="shared" si="0"/>
        <v>3</v>
      </c>
      <c r="B5" s="35" t="s">
        <v>11</v>
      </c>
      <c r="C5" s="23"/>
      <c r="D5" s="24"/>
      <c r="E5" s="24"/>
      <c r="F5" s="36">
        <f>LOOKUP(4,1/(inv_name_list=B5),remaining_stock)</f>
        <v>57</v>
      </c>
      <c r="G5" s="24">
        <v>80</v>
      </c>
      <c r="H5" s="25">
        <f>SUMIF('Inventory tracking'!A3:A10,$B5,'Inventory tracking'!C3:C10)</f>
        <v>44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9.5" customHeight="1">
      <c r="A6" s="1"/>
      <c r="B6" s="1"/>
      <c r="C6" s="1"/>
      <c r="D6" s="1"/>
      <c r="E6" s="1"/>
      <c r="F6" s="1"/>
      <c r="G6" s="1"/>
      <c r="H6" s="1"/>
      <c r="I6" s="1"/>
      <c r="J6" s="1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9.5" customHeight="1">
      <c r="A7" s="1"/>
      <c r="B7" s="1"/>
      <c r="C7" s="1"/>
      <c r="D7" s="1"/>
      <c r="E7" s="1"/>
      <c r="F7" s="1"/>
      <c r="G7" s="1"/>
      <c r="H7" s="1"/>
      <c r="I7" s="1"/>
      <c r="J7" s="1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9.5" customHeight="1">
      <c r="A9" s="1"/>
      <c r="B9" s="1"/>
      <c r="C9" s="1"/>
      <c r="D9" s="1"/>
      <c r="E9" s="1"/>
      <c r="F9" s="1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9.5" customHeight="1">
      <c r="A10" s="1"/>
      <c r="B10" s="1"/>
      <c r="C10" s="1"/>
      <c r="D10" s="1"/>
      <c r="E10" s="1"/>
      <c r="F10" s="1"/>
      <c r="G10" s="1"/>
      <c r="H10" s="1"/>
      <c r="I10" s="1"/>
      <c r="J10" s="2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9.5" customHeight="1">
      <c r="A11" s="1"/>
      <c r="B11" s="1"/>
      <c r="C11" s="1"/>
      <c r="D11" s="1"/>
      <c r="E11" s="1"/>
      <c r="G11" s="1"/>
      <c r="H11" s="1"/>
      <c r="I11" s="1"/>
      <c r="J11" s="2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9.5" customHeight="1">
      <c r="A12" s="1"/>
      <c r="B12" s="1"/>
      <c r="C12" s="1"/>
      <c r="D12" s="1"/>
      <c r="E12" s="1"/>
      <c r="F12" s="1"/>
      <c r="G12" s="1"/>
      <c r="H12" s="1"/>
      <c r="I12" s="1"/>
      <c r="J12" s="2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9.5" customHeight="1">
      <c r="A13" s="1"/>
      <c r="B13" s="1"/>
      <c r="C13" s="1"/>
      <c r="D13" s="1"/>
      <c r="E13" s="1"/>
      <c r="F13" s="1"/>
      <c r="G13" s="1"/>
      <c r="H13" s="1"/>
      <c r="I13" s="1"/>
      <c r="J13" s="2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9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9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9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9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9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9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9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9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mergeCells count="1">
    <mergeCell ref="A1:H1"/>
  </mergeCells>
  <pageMargins left="0.5" right="0.5" top="0.75" bottom="0.75" header="0" footer="0"/>
  <pageSetup scale="72" orientation="portrait" r:id="rId1"/>
  <headerFooter>
    <oddFooter>&amp;C000000&amp;P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7" sqref="F7"/>
    </sheetView>
  </sheetViews>
  <sheetFormatPr defaultColWidth="14.42578125" defaultRowHeight="15" customHeight="1"/>
  <cols>
    <col min="1" max="3" width="16.28515625" customWidth="1"/>
    <col min="4" max="4" width="19" bestFit="1" customWidth="1"/>
    <col min="5" max="5" width="18.140625" customWidth="1"/>
    <col min="6" max="26" width="16.28515625" customWidth="1"/>
  </cols>
  <sheetData>
    <row r="1" spans="1:26" ht="27" customHeight="1">
      <c r="A1" s="33" t="s">
        <v>12</v>
      </c>
      <c r="B1" s="34"/>
      <c r="C1" s="34"/>
      <c r="D1" s="34"/>
      <c r="E1" s="3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>
      <c r="A2" s="19" t="s">
        <v>13</v>
      </c>
      <c r="B2" s="20" t="s">
        <v>14</v>
      </c>
      <c r="C2" s="20" t="s">
        <v>15</v>
      </c>
      <c r="D2" s="20" t="s">
        <v>16</v>
      </c>
      <c r="E2" s="21" t="s">
        <v>17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2.25" customHeight="1">
      <c r="A3" s="15" t="s">
        <v>9</v>
      </c>
      <c r="B3" s="3">
        <v>100</v>
      </c>
      <c r="C3" s="4">
        <v>5</v>
      </c>
      <c r="D3" s="12">
        <v>44405</v>
      </c>
      <c r="E3" s="17">
        <f>B3-C3</f>
        <v>95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customHeight="1">
      <c r="A4" s="16" t="s">
        <v>9</v>
      </c>
      <c r="B4" s="6">
        <v>90</v>
      </c>
      <c r="C4" s="7">
        <v>20</v>
      </c>
      <c r="D4" s="10">
        <v>44406</v>
      </c>
      <c r="E4" s="18">
        <f>B4-C4</f>
        <v>70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1.5" customHeight="1">
      <c r="A5" s="16" t="s">
        <v>11</v>
      </c>
      <c r="B5" s="6">
        <v>78</v>
      </c>
      <c r="C5" s="7">
        <v>1</v>
      </c>
      <c r="D5" s="10">
        <v>44406</v>
      </c>
      <c r="E5" s="18">
        <v>77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customHeight="1">
      <c r="A6" s="16" t="s">
        <v>9</v>
      </c>
      <c r="B6" s="6">
        <v>95</v>
      </c>
      <c r="C6" s="7">
        <v>5</v>
      </c>
      <c r="D6" s="10">
        <v>44435.635810185187</v>
      </c>
      <c r="E6" s="18">
        <f>B6-C6</f>
        <v>90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.75" customHeight="1">
      <c r="A7" s="16" t="s">
        <v>10</v>
      </c>
      <c r="B7" s="6">
        <v>50000</v>
      </c>
      <c r="C7" s="7">
        <v>150</v>
      </c>
      <c r="D7" s="10">
        <v>44436.637986111113</v>
      </c>
      <c r="E7" s="18">
        <f>B7-C7</f>
        <v>49850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16" t="s">
        <v>11</v>
      </c>
      <c r="B8" s="6">
        <v>100</v>
      </c>
      <c r="C8" s="7">
        <v>22</v>
      </c>
      <c r="D8" s="10">
        <v>44436.653460648151</v>
      </c>
      <c r="E8" s="18">
        <f>B8-C8</f>
        <v>78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16" t="s">
        <v>11</v>
      </c>
      <c r="B9" s="6">
        <v>78</v>
      </c>
      <c r="C9" s="7">
        <v>21</v>
      </c>
      <c r="D9" s="10">
        <v>44437.653460648151</v>
      </c>
      <c r="E9" s="18">
        <f>B9-C9</f>
        <v>57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22"/>
      <c r="B10" s="23"/>
      <c r="C10" s="24"/>
      <c r="D10" s="26"/>
      <c r="E10" s="25">
        <f>B10-C10</f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E1"/>
  </mergeCells>
  <pageMargins left="1" right="1" top="1" bottom="1" header="0" footer="0"/>
  <pageSetup orientation="portrait"/>
  <headerFooter>
    <oddFooter>&amp;C000000&amp;P</oddFooter>
  </headerFooter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:E11"/>
    </sheetView>
  </sheetViews>
  <sheetFormatPr defaultColWidth="14.42578125" defaultRowHeight="15" customHeight="1"/>
  <cols>
    <col min="1" max="1" width="22" customWidth="1"/>
    <col min="2" max="4" width="16.28515625" customWidth="1"/>
    <col min="5" max="5" width="16.5703125" customWidth="1"/>
    <col min="6" max="26" width="16.28515625" customWidth="1"/>
  </cols>
  <sheetData>
    <row r="1" spans="1:26" ht="27" customHeight="1">
      <c r="A1" s="33" t="s">
        <v>18</v>
      </c>
      <c r="B1" s="34"/>
      <c r="C1" s="34"/>
      <c r="D1" s="34"/>
      <c r="E1" s="3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2.25" customHeight="1">
      <c r="A2" s="19" t="s">
        <v>19</v>
      </c>
      <c r="B2" s="20" t="s">
        <v>20</v>
      </c>
      <c r="C2" s="20" t="s">
        <v>21</v>
      </c>
      <c r="D2" s="20" t="s">
        <v>22</v>
      </c>
      <c r="E2" s="21" t="s">
        <v>23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42"/>
      <c r="B3" s="3"/>
      <c r="C3" s="4"/>
      <c r="D3" s="4"/>
      <c r="E3" s="1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43"/>
      <c r="B4" s="6"/>
      <c r="C4" s="7"/>
      <c r="D4" s="7"/>
      <c r="E4" s="1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43"/>
      <c r="B5" s="6"/>
      <c r="C5" s="7"/>
      <c r="D5" s="7"/>
      <c r="E5" s="1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43"/>
      <c r="B6" s="6"/>
      <c r="C6" s="7"/>
      <c r="D6" s="7"/>
      <c r="E6" s="1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43"/>
      <c r="B7" s="6"/>
      <c r="C7" s="7"/>
      <c r="D7" s="7"/>
      <c r="E7" s="18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43"/>
      <c r="B8" s="6"/>
      <c r="C8" s="7"/>
      <c r="D8" s="7"/>
      <c r="E8" s="1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43"/>
      <c r="B9" s="6"/>
      <c r="C9" s="7"/>
      <c r="D9" s="7"/>
      <c r="E9" s="18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43"/>
      <c r="B10" s="6"/>
      <c r="C10" s="7"/>
      <c r="D10" s="7"/>
      <c r="E10" s="18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22"/>
      <c r="B11" s="23"/>
      <c r="C11" s="24"/>
      <c r="D11" s="24"/>
      <c r="E11" s="25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E1"/>
  </mergeCells>
  <pageMargins left="1" right="1" top="1" bottom="1" header="0" footer="0"/>
  <pageSetup orientation="portrait"/>
  <headerFooter>
    <oddFooter>&amp;C000000&amp;P</oddFooter>
  </headerFooter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00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3" sqref="E3"/>
    </sheetView>
  </sheetViews>
  <sheetFormatPr defaultColWidth="14.42578125" defaultRowHeight="15" customHeight="1"/>
  <cols>
    <col min="1" max="1" width="5" customWidth="1"/>
    <col min="2" max="2" width="16.28515625" customWidth="1"/>
    <col min="3" max="3" width="17.7109375" customWidth="1"/>
    <col min="4" max="4" width="18.140625" customWidth="1"/>
    <col min="5" max="25" width="16.28515625" customWidth="1"/>
  </cols>
  <sheetData>
    <row r="1" spans="1:25" ht="27" customHeight="1">
      <c r="A1" s="33" t="s">
        <v>24</v>
      </c>
      <c r="B1" s="34"/>
      <c r="C1" s="34"/>
      <c r="D1" s="34"/>
      <c r="E1" s="3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0.25" customHeight="1">
      <c r="A2" s="19" t="s">
        <v>25</v>
      </c>
      <c r="B2" s="20" t="s">
        <v>26</v>
      </c>
      <c r="C2" s="20" t="s">
        <v>27</v>
      </c>
      <c r="D2" s="20" t="s">
        <v>28</v>
      </c>
      <c r="E2" s="21" t="s">
        <v>29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0.25" customHeight="1">
      <c r="A3" s="42">
        <v>1</v>
      </c>
      <c r="B3" s="8" t="s">
        <v>30</v>
      </c>
      <c r="C3" s="4"/>
      <c r="D3" s="4"/>
      <c r="E3" s="44" t="str">
        <f>IF(LOOKUP(4,1/(Table2[Tool]=B3),Table2[Checkin])=0,"No","Yes")</f>
        <v>No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43">
        <f>$A3+1</f>
        <v>2</v>
      </c>
      <c r="B4" s="9" t="s">
        <v>31</v>
      </c>
      <c r="C4" s="7"/>
      <c r="D4" s="7"/>
      <c r="E4" s="44" t="str">
        <f>IF(LOOKUP(4,1/(Table2[Tool]=B4),Table2[Checkin])=0,"No","Yes")</f>
        <v>No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43">
        <f>$A3+1</f>
        <v>2</v>
      </c>
      <c r="B5" s="9" t="s">
        <v>32</v>
      </c>
      <c r="C5" s="7"/>
      <c r="D5" s="7"/>
      <c r="E5" s="44" t="str">
        <f>IF(LOOKUP(4,1/(Table2[Tool]=B5),Table2[Checkin])=0,"No","Yes")</f>
        <v>Yes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9.5" customHeight="1">
      <c r="A6" s="43">
        <f t="shared" ref="A6:A7" si="0">$A5+1</f>
        <v>3</v>
      </c>
      <c r="B6" s="9" t="s">
        <v>33</v>
      </c>
      <c r="C6" s="7"/>
      <c r="D6" s="7"/>
      <c r="E6" s="44" t="str">
        <f>IF(LOOKUP(4,1/(Table2[Tool]=B6),Table2[Checkin])=0,"No","Yes")</f>
        <v>Yes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>
      <c r="A7" s="22">
        <f t="shared" si="0"/>
        <v>4</v>
      </c>
      <c r="B7" s="45" t="s">
        <v>34</v>
      </c>
      <c r="C7" s="24"/>
      <c r="D7" s="24"/>
      <c r="E7" s="46" t="str">
        <f>IF(LOOKUP(4,1/(Table2[Tool]=B7),Table2[Checkin])=0,"No","Yes")</f>
        <v>Yes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9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9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9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9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9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9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9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9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1">
    <mergeCell ref="A1:E1"/>
  </mergeCells>
  <pageMargins left="1" right="1" top="1" bottom="1" header="0" footer="0"/>
  <pageSetup orientation="portrait" r:id="rId1"/>
  <headerFooter>
    <oddFooter>&amp;C000000&amp;P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9" sqref="F9"/>
    </sheetView>
  </sheetViews>
  <sheetFormatPr defaultColWidth="14.42578125" defaultRowHeight="15" customHeight="1"/>
  <cols>
    <col min="1" max="1" width="16.28515625" customWidth="1"/>
    <col min="2" max="3" width="18.85546875" customWidth="1"/>
    <col min="4" max="26" width="16.28515625" customWidth="1"/>
  </cols>
  <sheetData>
    <row r="1" spans="1:26" ht="27" customHeight="1">
      <c r="A1" s="33" t="s">
        <v>35</v>
      </c>
      <c r="B1" s="34"/>
      <c r="C1" s="3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>
      <c r="A2" s="19" t="s">
        <v>36</v>
      </c>
      <c r="B2" s="20" t="s">
        <v>37</v>
      </c>
      <c r="C2" s="21" t="s">
        <v>38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5" t="s">
        <v>30</v>
      </c>
      <c r="B3" s="11">
        <v>44436.546134259261</v>
      </c>
      <c r="C3" s="28">
        <v>44436.591990740744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16" t="s">
        <v>30</v>
      </c>
      <c r="B4" s="13">
        <v>44435.587858796294</v>
      </c>
      <c r="C4" s="29">
        <v>44435.592118055552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16" t="s">
        <v>31</v>
      </c>
      <c r="B5" s="13">
        <v>44436.614224537036</v>
      </c>
      <c r="C5" s="2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16" t="s">
        <v>32</v>
      </c>
      <c r="B6" s="13">
        <v>44436.572754629633</v>
      </c>
      <c r="C6" s="29">
        <v>44436.614479166667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16" t="s">
        <v>33</v>
      </c>
      <c r="B7" s="13">
        <v>44436.5312037037</v>
      </c>
      <c r="C7" s="29">
        <v>44436.61451388889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16" t="s">
        <v>34</v>
      </c>
      <c r="B8" s="13">
        <v>44436.602847222224</v>
      </c>
      <c r="C8" s="29">
        <v>44436.614745370367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30" t="s">
        <v>30</v>
      </c>
      <c r="B9" s="31">
        <v>44436.617476851854</v>
      </c>
      <c r="C9" s="3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C1"/>
  </mergeCells>
  <dataValidations count="1">
    <dataValidation type="list" allowBlank="1" showErrorMessage="1" sqref="A3:A9">
      <formula1>"Compresser,Tool 1,Tool 2,Tool 3,Tool 4"</formula1>
    </dataValidation>
  </dataValidations>
  <pageMargins left="1" right="1" top="1" bottom="1" header="0" footer="0"/>
  <pageSetup orientation="portrait"/>
  <headerFooter>
    <oddFooter>&amp;C000000&amp;P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Inventory details</vt:lpstr>
      <vt:lpstr>Inventory tracking</vt:lpstr>
      <vt:lpstr>Suppliers</vt:lpstr>
      <vt:lpstr>Tool details</vt:lpstr>
      <vt:lpstr>Tool checkin</vt:lpstr>
      <vt:lpstr>date_used</vt:lpstr>
      <vt:lpstr>inv_name_list</vt:lpstr>
      <vt:lpstr>remaining_stock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Door</dc:creator>
  <cp:lastModifiedBy>Kelly Wade</cp:lastModifiedBy>
  <dcterms:created xsi:type="dcterms:W3CDTF">2021-08-28T08:54:52Z</dcterms:created>
  <dcterms:modified xsi:type="dcterms:W3CDTF">2021-08-29T01:01:05Z</dcterms:modified>
</cp:coreProperties>
</file>