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up" sheetId="1" r:id="rId4"/>
    <sheet state="visible" name="Cashflow" sheetId="2" r:id="rId5"/>
    <sheet state="visible" name="Income summary" sheetId="3" r:id="rId6"/>
    <sheet state="visible" name="Expenses summary" sheetId="4" r:id="rId7"/>
    <sheet state="visible" name="Income detail" sheetId="5" r:id="rId8"/>
    <sheet state="visible" name="Expenses detail" sheetId="6" r:id="rId9"/>
    <sheet state="visible" name="Superannuation " sheetId="7" r:id="rId10"/>
    <sheet state="visible" name="Timesheet summary" sheetId="8" r:id="rId11"/>
    <sheet state="visible" name="Timesheet detail" sheetId="9" r:id="rId12"/>
  </sheets>
  <definedNames/>
  <calcPr/>
</workbook>
</file>

<file path=xl/sharedStrings.xml><?xml version="1.0" encoding="utf-8"?>
<sst xmlns="http://schemas.openxmlformats.org/spreadsheetml/2006/main" count="256" uniqueCount="124">
  <si>
    <t>Setup details</t>
  </si>
  <si>
    <t>Items</t>
  </si>
  <si>
    <t>What is the first day of your financial year?</t>
  </si>
  <si>
    <t>What is the 3 character code for your home currency?</t>
  </si>
  <si>
    <t>USD</t>
  </si>
  <si>
    <t>What is your tax rate?</t>
  </si>
  <si>
    <t>What is the 3 character code for your secondary currency?</t>
  </si>
  <si>
    <t>CAD</t>
  </si>
  <si>
    <t>What is the average exchange rate for converting your secondary currency into your primary currency?</t>
  </si>
  <si>
    <t>Note, if you only operate in a single currency, you can ignore the tables that reference a secondary currency.</t>
  </si>
  <si>
    <t>Cashflow budget, actual and difference — Home currency and secondary currency (converted to home currency)</t>
  </si>
  <si>
    <t>First day of your financial year</t>
  </si>
  <si>
    <t>Actual</t>
  </si>
  <si>
    <t>Predicted</t>
  </si>
  <si>
    <t>Difference</t>
  </si>
  <si>
    <t>Total (YTD)</t>
  </si>
  <si>
    <t>Productive days in month</t>
  </si>
  <si>
    <t>Productive hours per day</t>
  </si>
  <si>
    <t>Income</t>
  </si>
  <si>
    <t>Tax collected</t>
  </si>
  <si>
    <t>Interest</t>
  </si>
  <si>
    <t>Expenses</t>
  </si>
  <si>
    <r>
      <rPr>
        <rFont val="Baskerville"/>
        <b/>
        <color rgb="FF000000"/>
        <sz val="12.0"/>
      </rPr>
      <t>Expenses</t>
    </r>
  </si>
  <si>
    <t>Other payments</t>
  </si>
  <si>
    <r>
      <rPr>
        <rFont val="Baskerville"/>
        <b/>
        <color rgb="FF000000"/>
        <sz val="12.0"/>
      </rPr>
      <t>Other payments</t>
    </r>
  </si>
  <si>
    <t>Tax (payments)</t>
  </si>
  <si>
    <t>Total income</t>
  </si>
  <si>
    <t>Total expenses</t>
  </si>
  <si>
    <t>Gross profit/loss</t>
  </si>
  <si>
    <t>Operating profit/loss</t>
  </si>
  <si>
    <t>Net profit/loss</t>
  </si>
  <si>
    <t>Income summary (home currency)</t>
  </si>
  <si>
    <t>Income type</t>
  </si>
  <si>
    <t>Total</t>
  </si>
  <si>
    <t>Service 1</t>
  </si>
  <si>
    <t>Service 2</t>
  </si>
  <si>
    <t>Service 3</t>
  </si>
  <si>
    <t>Total tax</t>
  </si>
  <si>
    <t>Total revenue</t>
  </si>
  <si>
    <t>Income summary (secondary currency)</t>
  </si>
  <si>
    <t>Tax exempt</t>
  </si>
  <si>
    <t>—</t>
  </si>
  <si>
    <t>Income budget</t>
  </si>
  <si>
    <t>Total local revenue</t>
  </si>
  <si>
    <t>Total Tax</t>
  </si>
  <si>
    <t>Expense summary (home currency)</t>
  </si>
  <si>
    <t>Expense type</t>
  </si>
  <si>
    <t>Cost of materials</t>
  </si>
  <si>
    <t>Cost of collecting revenue (e.g. PayPal fees)</t>
  </si>
  <si>
    <t>Currency exchange fee</t>
  </si>
  <si>
    <t>Insurance</t>
  </si>
  <si>
    <t>Tax</t>
  </si>
  <si>
    <t>Internet</t>
  </si>
  <si>
    <t>Phone expenses</t>
  </si>
  <si>
    <t>Data backup</t>
  </si>
  <si>
    <t>Email hosting</t>
  </si>
  <si>
    <t>Website hosting and running</t>
  </si>
  <si>
    <t>Domain name</t>
  </si>
  <si>
    <t>Advertising</t>
  </si>
  <si>
    <t>Branding</t>
  </si>
  <si>
    <t>Business software</t>
  </si>
  <si>
    <t>Professional development</t>
  </si>
  <si>
    <t>Work travel</t>
  </si>
  <si>
    <t>Electricity</t>
  </si>
  <si>
    <t>Tools</t>
  </si>
  <si>
    <t>Consumables</t>
  </si>
  <si>
    <t>Contractor Fees</t>
  </si>
  <si>
    <t>Job finding expenses</t>
  </si>
  <si>
    <t>Subcontractor fee</t>
  </si>
  <si>
    <t>Other</t>
  </si>
  <si>
    <t>Tax Paid</t>
  </si>
  <si>
    <t>Total Claimable Expenses</t>
  </si>
  <si>
    <t>Expense summary (secondary currency)</t>
  </si>
  <si>
    <t>Expense budget</t>
  </si>
  <si>
    <t>Tax included</t>
  </si>
  <si>
    <t>Total estimated claimable expenses</t>
  </si>
  <si>
    <t>Super contribution</t>
  </si>
  <si>
    <t>#</t>
  </si>
  <si>
    <t>Type</t>
  </si>
  <si>
    <t>Date paid</t>
  </si>
  <si>
    <t>Amount paid</t>
  </si>
  <si>
    <t>Amount received</t>
  </si>
  <si>
    <t>Description</t>
  </si>
  <si>
    <t>Reference</t>
  </si>
  <si>
    <t>Payment method</t>
  </si>
  <si>
    <t>Bank transfer</t>
  </si>
  <si>
    <t>Amount paid (secondary currency)</t>
  </si>
  <si>
    <t>Amount received (secondary currency)</t>
  </si>
  <si>
    <t>Amount received (home currency equivalent)</t>
  </si>
  <si>
    <t>Predicted income</t>
  </si>
  <si>
    <t>Home currency</t>
  </si>
  <si>
    <t>Secondary currency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</si>
  <si>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</si>
  <si>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</si>
  <si>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</si>
  <si>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</si>
  <si>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</si>
  <si>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</si>
  <si>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</si>
  <si>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</si>
  <si>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</si>
  <si>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</si>
  <si>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</si>
  <si>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</si>
  <si>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Expenses — Home currency</t>
  </si>
  <si>
    <t>Expenses — Secondary currency</t>
  </si>
  <si>
    <t>Home currency equivalent</t>
  </si>
  <si>
    <t>Predicted expenses</t>
  </si>
  <si>
    <t>Home currency equiv</t>
  </si>
  <si>
    <t>Amount paid (home currency)</t>
  </si>
  <si>
    <t>Table 1</t>
  </si>
  <si>
    <t>Date</t>
  </si>
  <si>
    <t>Amount paid (home currency unless specified)</t>
  </si>
  <si>
    <t>Voluntary super contribution</t>
  </si>
  <si>
    <t>Productive days and hours</t>
  </si>
  <si>
    <t>Actual Timesheets</t>
  </si>
  <si>
    <t>Person</t>
  </si>
  <si>
    <t>Title</t>
  </si>
  <si>
    <t>Tracked time</t>
  </si>
  <si>
    <t>Started at</t>
  </si>
  <si>
    <t>Finished at</t>
  </si>
  <si>
    <t>Owner</t>
  </si>
  <si>
    <t>Accounting</t>
  </si>
  <si>
    <t>Performed service 1 for customer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</si>
</sst>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6">
    <numFmt numFmtId="164" formatCode="dd/mm/yyyy"/>
    <numFmt numFmtId="165" formatCode="mmmm\ yyyy"/>
    <numFmt numFmtId="166" formatCode="[h]&quot;h&quot;\ m&quot;m&quot;\ s&quot;s&quot;"/>
    <numFmt numFmtId="167" formatCode="0.0"/>
    <numFmt numFmtId="168" formatCode="_-&quot;$&quot;* #,##0.00_-;\-&quot;$&quot;* #,##0.00_-;_-&quot;$&quot;* &quot;-&quot;??;_-@"/>
    <numFmt numFmtId="169" formatCode="mmmm"/>
    <numFmt numFmtId="170" formatCode="[$$-409]0.00"/>
    <numFmt numFmtId="171" formatCode="[$$-409]#,##0.00"/>
    <numFmt numFmtId="172" formatCode="&quot;$&quot;#,##0.00"/>
    <numFmt numFmtId="173" formatCode="&quot;$&quot;0.00"/>
    <numFmt numFmtId="174" formatCode="_-[$$-409]* #,##0.00_-;_-[$$-409]* \(#,##0.00\)_-;_-[$$-409]* &quot;-&quot;??;_-@"/>
    <numFmt numFmtId="175" formatCode="dd/mm/yyyy\ h:mm\ AM/PM"/>
    <numFmt numFmtId="176" formatCode="[$CAD]0.00"/>
    <numFmt numFmtId="177" formatCode="_-[$CAD]* #,##0.00_-;\-[$CAD]* #,##0.00_-;_-[$CAD]* &quot;-&quot;??;_-@"/>
    <numFmt numFmtId="178" formatCode="d\ mmmm\ yyyy"/>
    <numFmt numFmtId="179" formatCode="[m]&quot;m&quot;\ s&quot;s&quot;"/>
  </numFmts>
  <fonts count="11">
    <font>
      <sz val="10.0"/>
      <color rgb="FF000000"/>
      <name val="Helvetica Neue"/>
    </font>
    <font>
      <sz val="12.0"/>
      <color rgb="FF000000"/>
      <name val="Helvetica Neue"/>
    </font>
    <font>
      <b/>
      <sz val="10.0"/>
      <color rgb="FF000000"/>
      <name val="Helvetica Neue"/>
    </font>
    <font/>
    <font>
      <b/>
      <sz val="12.0"/>
      <color rgb="FFA64035"/>
      <name val="Libre Baskerville"/>
    </font>
    <font>
      <b/>
      <sz val="12.0"/>
      <color rgb="FF000000"/>
      <name val="Libre Baskerville"/>
    </font>
    <font>
      <b/>
      <sz val="14.0"/>
      <color rgb="FFA64035"/>
      <name val="Libre Baskerville"/>
    </font>
    <font>
      <sz val="12.0"/>
      <color rgb="FF000000"/>
      <name val="Libre Baskerville"/>
    </font>
    <font>
      <b/>
      <sz val="12.0"/>
      <color rgb="FF000000"/>
      <name val="Palatino"/>
    </font>
    <font>
      <sz val="10.0"/>
      <color rgb="FF000000"/>
      <name val="Libre Baskerville"/>
    </font>
    <font>
      <b/>
      <sz val="10.0"/>
      <color rgb="FF000000"/>
      <name val="Libre Baskerville"/>
    </font>
  </fonts>
  <fills count="10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CBF0FF"/>
        <bgColor rgb="FFCBF0FF"/>
      </patternFill>
    </fill>
    <fill>
      <patternFill patternType="solid">
        <fgColor rgb="FFF9D3E0"/>
        <bgColor rgb="FFF9D3E0"/>
      </patternFill>
    </fill>
    <fill>
      <patternFill patternType="solid">
        <fgColor rgb="FFFFE2D6"/>
        <bgColor rgb="FFFFE2D6"/>
      </patternFill>
    </fill>
    <fill>
      <patternFill patternType="solid">
        <fgColor rgb="FFD9C9FE"/>
        <bgColor rgb="FFD9C9FE"/>
      </patternFill>
    </fill>
    <fill>
      <patternFill patternType="solid">
        <fgColor rgb="FFADADAD"/>
        <bgColor rgb="FFADADAD"/>
      </patternFill>
    </fill>
    <fill>
      <patternFill patternType="solid">
        <fgColor rgb="FFD3D3D3"/>
        <bgColor rgb="FFD3D3D3"/>
      </patternFill>
    </fill>
  </fills>
  <borders count="36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</border>
    <border>
      <left style="thin">
        <color rgb="FF3F3F3F"/>
      </left>
      <right style="thin">
        <color rgb="FFA5A5A5"/>
      </right>
    </border>
    <border>
      <left style="thin">
        <color rgb="FF3F3F3F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medium">
        <color rgb="FF000000"/>
      </right>
      <top style="thin">
        <color rgb="FFA5A5A5"/>
      </top>
      <bottom style="thin">
        <color rgb="FFA5A5A5"/>
      </bottom>
    </border>
    <border>
      <left style="medium">
        <color rgb="FF000000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medium">
        <color rgb="FF000000"/>
      </right>
      <top style="thin">
        <color rgb="FF3F3F3F"/>
      </top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3F3F3F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3F3F3F"/>
      </bottom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7A7A7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7A7A7"/>
      </bottom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</border>
    <border>
      <left style="thin">
        <color rgb="FFA7A7A7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7A7A7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7A7A7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7A7A7"/>
      </bottom>
    </border>
    <border>
      <left style="thin">
        <color rgb="FFA5A5A5"/>
      </left>
      <right style="thin">
        <color rgb="FFA5A5A5"/>
      </right>
      <top style="thin">
        <color rgb="FFA7A7A7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3F3F3F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3F3F3F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vertical="top" wrapText="1"/>
    </xf>
    <xf borderId="1" fillId="2" fontId="2" numFmtId="49" xfId="0" applyAlignment="1" applyBorder="1" applyFill="1" applyFont="1" applyNumberFormat="1">
      <alignment shrinkToFit="0" vertical="top" wrapText="1"/>
    </xf>
    <xf borderId="1" fillId="2" fontId="2" numFmtId="0" xfId="0" applyAlignment="1" applyBorder="1" applyFont="1">
      <alignment shrinkToFit="0" vertical="top" wrapText="1"/>
    </xf>
    <xf borderId="2" fillId="3" fontId="2" numFmtId="49" xfId="0" applyAlignment="1" applyBorder="1" applyFill="1" applyFont="1" applyNumberFormat="1">
      <alignment shrinkToFit="0" vertical="top" wrapText="1"/>
    </xf>
    <xf borderId="3" fillId="0" fontId="0" numFmtId="164" xfId="0" applyAlignment="1" applyBorder="1" applyFont="1" applyNumberFormat="1">
      <alignment shrinkToFit="0" vertical="top" wrapText="1"/>
    </xf>
    <xf borderId="4" fillId="3" fontId="2" numFmtId="49" xfId="0" applyAlignment="1" applyBorder="1" applyFont="1" applyNumberFormat="1">
      <alignment shrinkToFit="0" vertical="top" wrapText="1"/>
    </xf>
    <xf borderId="5" fillId="0" fontId="0" numFmtId="49" xfId="0" applyAlignment="1" applyBorder="1" applyFont="1" applyNumberFormat="1">
      <alignment shrinkToFit="0" vertical="top" wrapText="1"/>
    </xf>
    <xf borderId="5" fillId="0" fontId="0" numFmtId="9" xfId="0" applyAlignment="1" applyBorder="1" applyFont="1" applyNumberFormat="1">
      <alignment shrinkToFit="0" vertical="top" wrapText="1"/>
    </xf>
    <xf borderId="5" fillId="0" fontId="0" numFmtId="0" xfId="0" applyAlignment="1" applyBorder="1" applyFont="1">
      <alignment shrinkToFit="0" vertical="top" wrapText="1"/>
    </xf>
    <xf borderId="4" fillId="3" fontId="2" numFmtId="0" xfId="0" applyAlignment="1" applyBorder="1" applyFont="1">
      <alignment shrinkToFit="0" vertical="top" wrapText="1"/>
    </xf>
    <xf borderId="6" fillId="0" fontId="0" numFmtId="49" xfId="0" applyAlignment="1" applyBorder="1" applyFont="1" applyNumberFormat="1">
      <alignment shrinkToFit="0" vertical="top" wrapText="1"/>
    </xf>
    <xf borderId="7" fillId="0" fontId="3" numFmtId="0" xfId="0" applyAlignment="1" applyBorder="1" applyFont="1">
      <alignment shrinkToFit="0" vertical="top" wrapText="1"/>
    </xf>
    <xf borderId="8" fillId="0" fontId="3" numFmtId="0" xfId="0" applyAlignment="1" applyBorder="1" applyFont="1">
      <alignment shrinkToFit="0" vertical="top" wrapText="1"/>
    </xf>
    <xf borderId="9" fillId="2" fontId="4" numFmtId="49" xfId="0" applyAlignment="1" applyBorder="1" applyFont="1" applyNumberFormat="1">
      <alignment horizontal="center" shrinkToFit="0" vertical="center" wrapText="1"/>
    </xf>
    <xf borderId="10" fillId="4" fontId="5" numFmtId="49" xfId="0" applyAlignment="1" applyBorder="1" applyFill="1" applyFont="1" applyNumberFormat="1">
      <alignment horizontal="center" shrinkToFit="0" vertical="center" wrapText="1"/>
    </xf>
    <xf borderId="11" fillId="0" fontId="3" numFmtId="0" xfId="0" applyAlignment="1" applyBorder="1" applyFont="1">
      <alignment shrinkToFit="0" vertical="top" wrapText="1"/>
    </xf>
    <xf borderId="12" fillId="0" fontId="3" numFmtId="0" xfId="0" applyAlignment="1" applyBorder="1" applyFont="1">
      <alignment shrinkToFit="0" vertical="top" wrapText="1"/>
    </xf>
    <xf borderId="13" fillId="5" fontId="5" numFmtId="49" xfId="0" applyAlignment="1" applyBorder="1" applyFill="1" applyFont="1" applyNumberFormat="1">
      <alignment horizontal="center" shrinkToFit="0" vertical="center" wrapText="1"/>
    </xf>
    <xf borderId="13" fillId="6" fontId="5" numFmtId="49" xfId="0" applyAlignment="1" applyBorder="1" applyFill="1" applyFont="1" applyNumberFormat="1">
      <alignment horizontal="center" shrinkToFit="0" vertical="center" wrapText="1"/>
    </xf>
    <xf borderId="14" fillId="0" fontId="3" numFmtId="0" xfId="0" applyAlignment="1" applyBorder="1" applyFont="1">
      <alignment shrinkToFit="0" vertical="top" wrapText="1"/>
    </xf>
    <xf borderId="1" fillId="2" fontId="6" numFmtId="164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shrinkToFit="0" vertical="top" wrapText="1"/>
    </xf>
    <xf borderId="1" fillId="0" fontId="5" numFmtId="49" xfId="0" applyAlignment="1" applyBorder="1" applyFont="1" applyNumberFormat="1">
      <alignment shrinkToFit="0" vertical="top" wrapText="1"/>
    </xf>
    <xf borderId="2" fillId="3" fontId="5" numFmtId="49" xfId="0" applyAlignment="1" applyBorder="1" applyFont="1" applyNumberFormat="1">
      <alignment shrinkToFit="0" vertical="top" wrapText="1"/>
    </xf>
    <xf borderId="3" fillId="0" fontId="7" numFmtId="0" xfId="0" applyAlignment="1" applyBorder="1" applyFont="1">
      <alignment shrinkToFit="0" vertical="top" wrapText="1"/>
    </xf>
    <xf borderId="15" fillId="0" fontId="7" numFmtId="0" xfId="0" applyAlignment="1" applyBorder="1" applyFont="1">
      <alignment shrinkToFit="0" vertical="top" wrapText="1"/>
    </xf>
    <xf borderId="16" fillId="0" fontId="7" numFmtId="0" xfId="0" applyAlignment="1" applyBorder="1" applyFont="1">
      <alignment shrinkToFit="0" vertical="top" wrapText="1"/>
    </xf>
    <xf borderId="17" fillId="0" fontId="7" numFmtId="0" xfId="0" applyAlignment="1" applyBorder="1" applyFont="1">
      <alignment shrinkToFit="0" vertical="top" wrapText="1"/>
    </xf>
    <xf borderId="16" fillId="0" fontId="5" numFmtId="0" xfId="0" applyAlignment="1" applyBorder="1" applyFont="1">
      <alignment shrinkToFit="0" vertical="top" wrapText="1"/>
    </xf>
    <xf borderId="15" fillId="0" fontId="5" numFmtId="0" xfId="0" applyAlignment="1" applyBorder="1" applyFont="1">
      <alignment shrinkToFit="0" vertical="top" wrapText="1"/>
    </xf>
    <xf borderId="4" fillId="3" fontId="5" numFmtId="49" xfId="0" applyAlignment="1" applyBorder="1" applyFont="1" applyNumberFormat="1">
      <alignment shrinkToFit="0" vertical="top" wrapText="1"/>
    </xf>
    <xf borderId="5" fillId="0" fontId="7" numFmtId="166" xfId="0" applyAlignment="1" applyBorder="1" applyFont="1" applyNumberFormat="1">
      <alignment shrinkToFit="0" vertical="top" wrapText="1"/>
    </xf>
    <xf borderId="9" fillId="0" fontId="7" numFmtId="166" xfId="0" applyAlignment="1" applyBorder="1" applyFont="1" applyNumberFormat="1">
      <alignment shrinkToFit="0" vertical="top" wrapText="1"/>
    </xf>
    <xf borderId="9" fillId="0" fontId="7" numFmtId="49" xfId="0" applyAlignment="1" applyBorder="1" applyFont="1" applyNumberFormat="1">
      <alignment shrinkToFit="0" vertical="top" wrapText="1"/>
    </xf>
    <xf borderId="18" fillId="0" fontId="7" numFmtId="166" xfId="0" applyAlignment="1" applyBorder="1" applyFont="1" applyNumberFormat="1">
      <alignment shrinkToFit="0" vertical="top" wrapText="1"/>
    </xf>
    <xf borderId="19" fillId="0" fontId="7" numFmtId="167" xfId="0" applyAlignment="1" applyBorder="1" applyFont="1" applyNumberFormat="1">
      <alignment shrinkToFit="0" vertical="top" wrapText="1"/>
    </xf>
    <xf borderId="9" fillId="0" fontId="7" numFmtId="167" xfId="0" applyAlignment="1" applyBorder="1" applyFont="1" applyNumberFormat="1">
      <alignment shrinkToFit="0" vertical="top" wrapText="1"/>
    </xf>
    <xf borderId="18" fillId="0" fontId="5" numFmtId="167" xfId="0" applyAlignment="1" applyBorder="1" applyFont="1" applyNumberFormat="1">
      <alignment shrinkToFit="0" vertical="top" wrapText="1"/>
    </xf>
    <xf borderId="9" fillId="0" fontId="5" numFmtId="167" xfId="0" applyAlignment="1" applyBorder="1" applyFont="1" applyNumberFormat="1">
      <alignment shrinkToFit="0" vertical="top" wrapText="1"/>
    </xf>
    <xf borderId="18" fillId="7" fontId="5" numFmtId="49" xfId="0" applyAlignment="1" applyBorder="1" applyFill="1" applyFont="1" applyNumberFormat="1">
      <alignment horizontal="center" shrinkToFit="0" vertical="center" wrapText="1"/>
    </xf>
    <xf borderId="13" fillId="7" fontId="5" numFmtId="49" xfId="0" applyAlignment="1" applyBorder="1" applyFont="1" applyNumberFormat="1">
      <alignment horizontal="center" shrinkToFit="0" vertical="center" wrapText="1"/>
    </xf>
    <xf borderId="5" fillId="0" fontId="7" numFmtId="168" xfId="0" applyAlignment="1" applyBorder="1" applyFont="1" applyNumberFormat="1">
      <alignment shrinkToFit="0" vertical="top" wrapText="1"/>
    </xf>
    <xf borderId="9" fillId="0" fontId="7" numFmtId="168" xfId="0" applyAlignment="1" applyBorder="1" applyFont="1" applyNumberFormat="1">
      <alignment shrinkToFit="0" vertical="top" wrapText="1"/>
    </xf>
    <xf borderId="18" fillId="0" fontId="5" numFmtId="168" xfId="0" applyAlignment="1" applyBorder="1" applyFont="1" applyNumberFormat="1">
      <alignment shrinkToFit="0" vertical="top" wrapText="1"/>
    </xf>
    <xf borderId="19" fillId="0" fontId="7" numFmtId="168" xfId="0" applyAlignment="1" applyBorder="1" applyFont="1" applyNumberFormat="1">
      <alignment shrinkToFit="0" vertical="top" wrapText="1"/>
    </xf>
    <xf borderId="9" fillId="0" fontId="5" numFmtId="168" xfId="0" applyAlignment="1" applyBorder="1" applyFont="1" applyNumberFormat="1">
      <alignment shrinkToFit="0" vertical="top" wrapText="1"/>
    </xf>
    <xf borderId="20" fillId="3" fontId="5" numFmtId="49" xfId="0" applyAlignment="1" applyBorder="1" applyFont="1" applyNumberFormat="1">
      <alignment shrinkToFit="0" vertical="top" wrapText="1"/>
    </xf>
    <xf borderId="21" fillId="0" fontId="7" numFmtId="168" xfId="0" applyAlignment="1" applyBorder="1" applyFont="1" applyNumberFormat="1">
      <alignment shrinkToFit="0" vertical="top" wrapText="1"/>
    </xf>
    <xf borderId="1" fillId="0" fontId="7" numFmtId="168" xfId="0" applyAlignment="1" applyBorder="1" applyFont="1" applyNumberFormat="1">
      <alignment shrinkToFit="0" vertical="top" wrapText="1"/>
    </xf>
    <xf borderId="22" fillId="0" fontId="5" numFmtId="168" xfId="0" applyAlignment="1" applyBorder="1" applyFont="1" applyNumberFormat="1">
      <alignment shrinkToFit="0" vertical="top" wrapText="1"/>
    </xf>
    <xf borderId="23" fillId="0" fontId="7" numFmtId="168" xfId="0" applyAlignment="1" applyBorder="1" applyFont="1" applyNumberFormat="1">
      <alignment shrinkToFit="0" vertical="top" wrapText="1"/>
    </xf>
    <xf borderId="1" fillId="0" fontId="5" numFmtId="168" xfId="0" applyAlignment="1" applyBorder="1" applyFont="1" applyNumberFormat="1">
      <alignment shrinkToFit="0" vertical="top" wrapText="1"/>
    </xf>
    <xf borderId="15" fillId="0" fontId="5" numFmtId="49" xfId="0" applyAlignment="1" applyBorder="1" applyFont="1" applyNumberFormat="1">
      <alignment shrinkToFit="0" vertical="top" wrapText="1"/>
    </xf>
    <xf borderId="15" fillId="0" fontId="7" numFmtId="168" xfId="0" applyAlignment="1" applyBorder="1" applyFont="1" applyNumberFormat="1">
      <alignment shrinkToFit="0" vertical="top" wrapText="1"/>
    </xf>
    <xf borderId="16" fillId="0" fontId="5" numFmtId="168" xfId="0" applyAlignment="1" applyBorder="1" applyFont="1" applyNumberFormat="1">
      <alignment shrinkToFit="0" vertical="top" wrapText="1"/>
    </xf>
    <xf borderId="17" fillId="0" fontId="7" numFmtId="168" xfId="0" applyAlignment="1" applyBorder="1" applyFont="1" applyNumberFormat="1">
      <alignment shrinkToFit="0" vertical="top" wrapText="1"/>
    </xf>
    <xf borderId="9" fillId="0" fontId="5" numFmtId="49" xfId="0" applyAlignment="1" applyBorder="1" applyFont="1" applyNumberFormat="1">
      <alignment shrinkToFit="0" vertical="top" wrapText="1"/>
    </xf>
    <xf borderId="18" fillId="0" fontId="7" numFmtId="168" xfId="0" applyAlignment="1" applyBorder="1" applyFont="1" applyNumberFormat="1">
      <alignment shrinkToFit="0" vertical="top" wrapText="1"/>
    </xf>
    <xf borderId="1" fillId="2" fontId="2" numFmtId="169" xfId="0" applyAlignment="1" applyBorder="1" applyFont="1" applyNumberFormat="1">
      <alignment shrinkToFit="0" vertical="top" wrapText="1"/>
    </xf>
    <xf borderId="24" fillId="2" fontId="2" numFmtId="49" xfId="0" applyAlignment="1" applyBorder="1" applyFont="1" applyNumberFormat="1">
      <alignment shrinkToFit="0" vertical="top" wrapText="1"/>
    </xf>
    <xf borderId="24" fillId="2" fontId="2" numFmtId="164" xfId="0" applyAlignment="1" applyBorder="1" applyFont="1" applyNumberFormat="1">
      <alignment shrinkToFit="0" vertical="top" wrapText="1"/>
    </xf>
    <xf borderId="3" fillId="0" fontId="0" numFmtId="170" xfId="0" applyAlignment="1" applyBorder="1" applyFont="1" applyNumberFormat="1">
      <alignment shrinkToFit="0" vertical="top" wrapText="1"/>
    </xf>
    <xf borderId="15" fillId="0" fontId="0" numFmtId="170" xfId="0" applyAlignment="1" applyBorder="1" applyFont="1" applyNumberFormat="1">
      <alignment shrinkToFit="0" vertical="top" wrapText="1"/>
    </xf>
    <xf borderId="5" fillId="0" fontId="0" numFmtId="170" xfId="0" applyAlignment="1" applyBorder="1" applyFont="1" applyNumberFormat="1">
      <alignment shrinkToFit="0" vertical="top" wrapText="1"/>
    </xf>
    <xf borderId="9" fillId="0" fontId="0" numFmtId="170" xfId="0" applyAlignment="1" applyBorder="1" applyFont="1" applyNumberFormat="1">
      <alignment shrinkToFit="0" vertical="top" wrapText="1"/>
    </xf>
    <xf borderId="9" fillId="0" fontId="0" numFmtId="171" xfId="0" applyAlignment="1" applyBorder="1" applyFont="1" applyNumberFormat="1">
      <alignment shrinkToFit="0" vertical="top" wrapText="1"/>
    </xf>
    <xf borderId="20" fillId="3" fontId="2" numFmtId="49" xfId="0" applyAlignment="1" applyBorder="1" applyFont="1" applyNumberFormat="1">
      <alignment shrinkToFit="0" vertical="top" wrapText="1"/>
    </xf>
    <xf borderId="21" fillId="0" fontId="0" numFmtId="170" xfId="0" applyAlignment="1" applyBorder="1" applyFont="1" applyNumberFormat="1">
      <alignment shrinkToFit="0" vertical="top" wrapText="1"/>
    </xf>
    <xf borderId="1" fillId="0" fontId="0" numFmtId="170" xfId="0" applyAlignment="1" applyBorder="1" applyFont="1" applyNumberFormat="1">
      <alignment shrinkToFit="0" vertical="top" wrapText="1"/>
    </xf>
    <xf borderId="1" fillId="0" fontId="0" numFmtId="171" xfId="0" applyAlignment="1" applyBorder="1" applyFont="1" applyNumberFormat="1">
      <alignment shrinkToFit="0" vertical="top" wrapText="1"/>
    </xf>
    <xf borderId="15" fillId="0" fontId="2" numFmtId="49" xfId="0" applyAlignment="1" applyBorder="1" applyFont="1" applyNumberFormat="1">
      <alignment shrinkToFit="0" vertical="top" wrapText="1"/>
    </xf>
    <xf borderId="15" fillId="0" fontId="2" numFmtId="170" xfId="0" applyAlignment="1" applyBorder="1" applyFont="1" applyNumberFormat="1">
      <alignment shrinkToFit="0" vertical="top" wrapText="1"/>
    </xf>
    <xf borderId="15" fillId="0" fontId="2" numFmtId="171" xfId="0" applyAlignment="1" applyBorder="1" applyFont="1" applyNumberFormat="1">
      <alignment shrinkToFit="0" vertical="top" wrapText="1"/>
    </xf>
    <xf borderId="9" fillId="0" fontId="2" numFmtId="49" xfId="0" applyAlignment="1" applyBorder="1" applyFont="1" applyNumberFormat="1">
      <alignment shrinkToFit="0" vertical="top" wrapText="1"/>
    </xf>
    <xf borderId="9" fillId="0" fontId="2" numFmtId="170" xfId="0" applyAlignment="1" applyBorder="1" applyFont="1" applyNumberFormat="1">
      <alignment shrinkToFit="0" vertical="top" wrapText="1"/>
    </xf>
    <xf borderId="9" fillId="0" fontId="2" numFmtId="172" xfId="0" applyAlignment="1" applyBorder="1" applyFont="1" applyNumberFormat="1">
      <alignment shrinkToFit="0" vertical="top" wrapText="1"/>
    </xf>
    <xf borderId="9" fillId="0" fontId="2" numFmtId="171" xfId="0" applyAlignment="1" applyBorder="1" applyFont="1" applyNumberFormat="1">
      <alignment shrinkToFit="0" vertical="top" wrapText="1"/>
    </xf>
    <xf borderId="25" fillId="8" fontId="2" numFmtId="49" xfId="0" applyAlignment="1" applyBorder="1" applyFill="1" applyFont="1" applyNumberFormat="1">
      <alignment shrinkToFit="0" vertical="top" wrapText="1"/>
    </xf>
    <xf borderId="26" fillId="8" fontId="2" numFmtId="0" xfId="0" applyAlignment="1" applyBorder="1" applyFont="1">
      <alignment shrinkToFit="0" vertical="top" wrapText="1"/>
    </xf>
    <xf borderId="27" fillId="8" fontId="8" numFmtId="49" xfId="0" applyAlignment="1" applyBorder="1" applyFont="1" applyNumberFormat="1">
      <alignment horizontal="left" shrinkToFit="0" vertical="center" wrapText="1"/>
    </xf>
    <xf borderId="28" fillId="0" fontId="0" numFmtId="170" xfId="0" applyAlignment="1" applyBorder="1" applyFont="1" applyNumberFormat="1">
      <alignment shrinkToFit="0" vertical="top" wrapText="1"/>
    </xf>
    <xf borderId="15" fillId="0" fontId="0" numFmtId="173" xfId="0" applyAlignment="1" applyBorder="1" applyFont="1" applyNumberFormat="1">
      <alignment shrinkToFit="0" vertical="top" wrapText="1"/>
    </xf>
    <xf borderId="29" fillId="0" fontId="0" numFmtId="170" xfId="0" applyAlignment="1" applyBorder="1" applyFont="1" applyNumberFormat="1">
      <alignment shrinkToFit="0" vertical="top" wrapText="1"/>
    </xf>
    <xf borderId="9" fillId="0" fontId="0" numFmtId="173" xfId="0" applyAlignment="1" applyBorder="1" applyFont="1" applyNumberFormat="1">
      <alignment shrinkToFit="0" vertical="top" wrapText="1"/>
    </xf>
    <xf borderId="30" fillId="0" fontId="0" numFmtId="170" xfId="0" applyAlignment="1" applyBorder="1" applyFont="1" applyNumberFormat="1">
      <alignment shrinkToFit="0" vertical="top" wrapText="1"/>
    </xf>
    <xf borderId="1" fillId="0" fontId="0" numFmtId="173" xfId="0" applyAlignment="1" applyBorder="1" applyFont="1" applyNumberFormat="1">
      <alignment shrinkToFit="0" vertical="top" wrapText="1"/>
    </xf>
    <xf borderId="28" fillId="0" fontId="2" numFmtId="174" xfId="0" applyAlignment="1" applyBorder="1" applyFont="1" applyNumberFormat="1">
      <alignment shrinkToFit="0" vertical="top" wrapText="1"/>
    </xf>
    <xf borderId="15" fillId="0" fontId="2" numFmtId="174" xfId="0" applyAlignment="1" applyBorder="1" applyFont="1" applyNumberFormat="1">
      <alignment shrinkToFit="0" vertical="top" wrapText="1"/>
    </xf>
    <xf borderId="15" fillId="0" fontId="2" numFmtId="173" xfId="0" applyAlignment="1" applyBorder="1" applyFont="1" applyNumberFormat="1">
      <alignment shrinkToFit="0" vertical="top" wrapText="1"/>
    </xf>
    <xf borderId="29" fillId="0" fontId="2" numFmtId="168" xfId="0" applyAlignment="1" applyBorder="1" applyFont="1" applyNumberFormat="1">
      <alignment shrinkToFit="0" vertical="top" wrapText="1"/>
    </xf>
    <xf borderId="9" fillId="0" fontId="2" numFmtId="173" xfId="0" applyAlignment="1" applyBorder="1" applyFont="1" applyNumberFormat="1">
      <alignment shrinkToFit="0" vertical="top" wrapText="1"/>
    </xf>
    <xf borderId="27" fillId="3" fontId="2" numFmtId="49" xfId="0" applyAlignment="1" applyBorder="1" applyFont="1" applyNumberFormat="1">
      <alignment shrinkToFit="0" vertical="top" wrapText="1"/>
    </xf>
    <xf borderId="28" fillId="0" fontId="2" numFmtId="168" xfId="0" applyAlignment="1" applyBorder="1" applyFont="1" applyNumberFormat="1">
      <alignment shrinkToFit="0" vertical="top" wrapText="1"/>
    </xf>
    <xf borderId="24" fillId="8" fontId="2" numFmtId="0" xfId="0" applyAlignment="1" applyBorder="1" applyFont="1">
      <alignment shrinkToFit="0" vertical="top" wrapText="1"/>
    </xf>
    <xf borderId="3" fillId="0" fontId="0" numFmtId="173" xfId="0" applyAlignment="1" applyBorder="1" applyFont="1" applyNumberFormat="1">
      <alignment shrinkToFit="0" vertical="top" wrapText="1"/>
    </xf>
    <xf borderId="5" fillId="0" fontId="0" numFmtId="173" xfId="0" applyAlignment="1" applyBorder="1" applyFont="1" applyNumberFormat="1">
      <alignment shrinkToFit="0" vertical="top" wrapText="1"/>
    </xf>
    <xf borderId="31" fillId="3" fontId="2" numFmtId="49" xfId="0" applyAlignment="1" applyBorder="1" applyFont="1" applyNumberFormat="1">
      <alignment shrinkToFit="0" vertical="top" wrapText="1"/>
    </xf>
    <xf borderId="21" fillId="0" fontId="0" numFmtId="173" xfId="0" applyAlignment="1" applyBorder="1" applyFont="1" applyNumberFormat="1">
      <alignment shrinkToFit="0" vertical="top" wrapText="1"/>
    </xf>
    <xf borderId="15" fillId="0" fontId="2" numFmtId="168" xfId="0" applyAlignment="1" applyBorder="1" applyFont="1" applyNumberFormat="1">
      <alignment shrinkToFit="0" vertical="top" wrapText="1"/>
    </xf>
    <xf borderId="32" fillId="0" fontId="2" numFmtId="49" xfId="0" applyAlignment="1" applyBorder="1" applyFont="1" applyNumberFormat="1">
      <alignment shrinkToFit="0" vertical="top" wrapText="1"/>
    </xf>
    <xf borderId="33" fillId="2" fontId="2" numFmtId="49" xfId="0" applyAlignment="1" applyBorder="1" applyFont="1" applyNumberFormat="1">
      <alignment shrinkToFit="0" vertical="top" wrapText="1"/>
    </xf>
    <xf borderId="34" fillId="9" fontId="2" numFmtId="0" xfId="0" applyAlignment="1" applyBorder="1" applyFill="1" applyFont="1">
      <alignment shrinkToFit="0" vertical="top" wrapText="0"/>
    </xf>
    <xf borderId="35" fillId="0" fontId="0" numFmtId="0" xfId="0" applyAlignment="1" applyBorder="1" applyFont="1">
      <alignment shrinkToFit="0" vertical="top" wrapText="1"/>
    </xf>
    <xf borderId="24" fillId="0" fontId="0" numFmtId="49" xfId="0" applyAlignment="1" applyBorder="1" applyFont="1" applyNumberFormat="1">
      <alignment shrinkToFit="0" vertical="top" wrapText="1"/>
    </xf>
    <xf borderId="24" fillId="0" fontId="0" numFmtId="164" xfId="0" applyAlignment="1" applyBorder="1" applyFont="1" applyNumberFormat="1">
      <alignment shrinkToFit="0" vertical="top" wrapText="1"/>
    </xf>
    <xf borderId="24" fillId="0" fontId="0" numFmtId="170" xfId="0" applyAlignment="1" applyBorder="1" applyFont="1" applyNumberFormat="1">
      <alignment shrinkToFit="0" vertical="top" wrapText="1"/>
    </xf>
    <xf borderId="24" fillId="0" fontId="0" numFmtId="0" xfId="0" applyAlignment="1" applyBorder="1" applyFont="1">
      <alignment shrinkToFit="0" vertical="top" wrapText="1"/>
    </xf>
    <xf borderId="15" fillId="0" fontId="2" numFmtId="49" xfId="0" applyAlignment="1" applyBorder="1" applyFont="1" applyNumberFormat="1">
      <alignment shrinkToFit="0" vertical="top" wrapText="0"/>
    </xf>
    <xf borderId="15" fillId="0" fontId="2" numFmtId="0" xfId="0" applyAlignment="1" applyBorder="1" applyFont="1">
      <alignment shrinkToFit="0" vertical="top" wrapText="1"/>
    </xf>
    <xf borderId="15" fillId="0" fontId="2" numFmtId="175" xfId="0" applyAlignment="1" applyBorder="1" applyFont="1" applyNumberFormat="1">
      <alignment shrinkToFit="0" vertical="top" wrapText="1"/>
    </xf>
    <xf borderId="9" fillId="0" fontId="2" numFmtId="49" xfId="0" applyAlignment="1" applyBorder="1" applyFont="1" applyNumberFormat="1">
      <alignment shrinkToFit="0" vertical="top" wrapText="0"/>
    </xf>
    <xf borderId="9" fillId="0" fontId="2" numFmtId="0" xfId="0" applyAlignment="1" applyBorder="1" applyFont="1">
      <alignment shrinkToFit="0" vertical="top" wrapText="1"/>
    </xf>
    <xf borderId="9" fillId="0" fontId="2" numFmtId="175" xfId="0" applyAlignment="1" applyBorder="1" applyFont="1" applyNumberFormat="1">
      <alignment shrinkToFit="0" vertical="top" wrapText="1"/>
    </xf>
    <xf borderId="9" fillId="0" fontId="2" numFmtId="174" xfId="0" applyAlignment="1" applyBorder="1" applyFont="1" applyNumberFormat="1">
      <alignment shrinkToFit="0" vertical="top" wrapText="1"/>
    </xf>
    <xf borderId="24" fillId="0" fontId="0" numFmtId="176" xfId="0" applyAlignment="1" applyBorder="1" applyFont="1" applyNumberFormat="1">
      <alignment shrinkToFit="0" vertical="top" wrapText="1"/>
    </xf>
    <xf borderId="24" fillId="0" fontId="0" numFmtId="173" xfId="0" applyAlignment="1" applyBorder="1" applyFont="1" applyNumberFormat="1">
      <alignment shrinkToFit="0" vertical="top" wrapText="1"/>
    </xf>
    <xf borderId="15" fillId="0" fontId="2" numFmtId="177" xfId="0" applyAlignment="1" applyBorder="1" applyFont="1" applyNumberFormat="1">
      <alignment shrinkToFit="0" vertical="top" wrapText="1"/>
    </xf>
    <xf borderId="9" fillId="0" fontId="2" numFmtId="177" xfId="0" applyAlignment="1" applyBorder="1" applyFont="1" applyNumberFormat="1">
      <alignment shrinkToFit="0" vertical="top" wrapText="1"/>
    </xf>
    <xf borderId="9" fillId="0" fontId="2" numFmtId="168" xfId="0" applyAlignment="1" applyBorder="1" applyFont="1" applyNumberFormat="1">
      <alignment shrinkToFit="0" vertical="top" wrapText="1"/>
    </xf>
    <xf borderId="3" fillId="0" fontId="0" numFmtId="171" xfId="0" applyAlignment="1" applyBorder="1" applyFont="1" applyNumberFormat="1">
      <alignment shrinkToFit="0" vertical="top" wrapText="1"/>
    </xf>
    <xf borderId="15" fillId="0" fontId="0" numFmtId="176" xfId="0" applyAlignment="1" applyBorder="1" applyFont="1" applyNumberFormat="1">
      <alignment shrinkToFit="0" vertical="top" wrapText="1"/>
    </xf>
    <xf borderId="5" fillId="0" fontId="0" numFmtId="171" xfId="0" applyAlignment="1" applyBorder="1" applyFont="1" applyNumberFormat="1">
      <alignment shrinkToFit="0" vertical="top" wrapText="1"/>
    </xf>
    <xf borderId="9" fillId="0" fontId="0" numFmtId="176" xfId="0" applyAlignment="1" applyBorder="1" applyFont="1" applyNumberFormat="1">
      <alignment shrinkToFit="0" vertical="top" wrapText="1"/>
    </xf>
    <xf borderId="21" fillId="0" fontId="0" numFmtId="171" xfId="0" applyAlignment="1" applyBorder="1" applyFont="1" applyNumberFormat="1">
      <alignment shrinkToFit="0" vertical="top" wrapText="1"/>
    </xf>
    <xf borderId="1" fillId="0" fontId="0" numFmtId="176" xfId="0" applyAlignment="1" applyBorder="1" applyFont="1" applyNumberFormat="1">
      <alignment shrinkToFit="0" vertical="top" wrapText="1"/>
    </xf>
    <xf borderId="15" fillId="0" fontId="2" numFmtId="176" xfId="0" applyAlignment="1" applyBorder="1" applyFont="1" applyNumberFormat="1">
      <alignment shrinkToFit="0" vertical="top" wrapText="1"/>
    </xf>
    <xf borderId="0" fillId="0" fontId="9" numFmtId="0" xfId="0" applyAlignment="1" applyFont="1">
      <alignment shrinkToFit="0" vertical="top" wrapText="1"/>
    </xf>
    <xf borderId="24" fillId="0" fontId="0" numFmtId="174" xfId="0" applyAlignment="1" applyBorder="1" applyFont="1" applyNumberFormat="1">
      <alignment shrinkToFit="0" vertical="top" wrapText="1"/>
    </xf>
    <xf borderId="0" fillId="0" fontId="7" numFmtId="0" xfId="0" applyAlignment="1" applyFont="1">
      <alignment horizontal="center" shrinkToFit="0" vertical="center" wrapText="0"/>
    </xf>
    <xf borderId="1" fillId="2" fontId="10" numFmtId="49" xfId="0" applyAlignment="1" applyBorder="1" applyFont="1" applyNumberFormat="1">
      <alignment shrinkToFit="0" vertical="top" wrapText="1"/>
    </xf>
    <xf borderId="15" fillId="0" fontId="9" numFmtId="0" xfId="0" applyAlignment="1" applyBorder="1" applyFont="1">
      <alignment shrinkToFit="0" vertical="top" wrapText="1"/>
    </xf>
    <xf borderId="15" fillId="0" fontId="9" numFmtId="49" xfId="0" applyAlignment="1" applyBorder="1" applyFont="1" applyNumberFormat="1">
      <alignment shrinkToFit="0" vertical="top" wrapText="1"/>
    </xf>
    <xf borderId="15" fillId="0" fontId="9" numFmtId="164" xfId="0" applyAlignment="1" applyBorder="1" applyFont="1" applyNumberFormat="1">
      <alignment shrinkToFit="0" vertical="top" wrapText="1"/>
    </xf>
    <xf borderId="15" fillId="0" fontId="9" numFmtId="170" xfId="0" applyAlignment="1" applyBorder="1" applyFont="1" applyNumberFormat="1">
      <alignment shrinkToFit="0" vertical="top" wrapText="1"/>
    </xf>
    <xf borderId="15" fillId="0" fontId="9" numFmtId="173" xfId="0" applyAlignment="1" applyBorder="1" applyFont="1" applyNumberFormat="1">
      <alignment shrinkToFit="0" vertical="top" wrapText="1"/>
    </xf>
    <xf borderId="15" fillId="0" fontId="9" numFmtId="168" xfId="0" applyAlignment="1" applyBorder="1" applyFont="1" applyNumberFormat="1">
      <alignment shrinkToFit="0" vertical="top" wrapText="1"/>
    </xf>
    <xf borderId="15" fillId="0" fontId="0" numFmtId="49" xfId="0" applyAlignment="1" applyBorder="1" applyFont="1" applyNumberFormat="1">
      <alignment shrinkToFit="0" vertical="top" wrapText="1"/>
    </xf>
    <xf borderId="15" fillId="0" fontId="0" numFmtId="178" xfId="0" applyAlignment="1" applyBorder="1" applyFont="1" applyNumberFormat="1">
      <alignment shrinkToFit="0" vertical="top" wrapText="1"/>
    </xf>
    <xf borderId="15" fillId="0" fontId="0" numFmtId="174" xfId="0" applyAlignment="1" applyBorder="1" applyFont="1" applyNumberFormat="1">
      <alignment shrinkToFit="0" vertical="top" wrapText="1"/>
    </xf>
    <xf borderId="15" fillId="0" fontId="0" numFmtId="0" xfId="0" applyAlignment="1" applyBorder="1" applyFont="1">
      <alignment shrinkToFit="0" vertical="top" wrapText="1"/>
    </xf>
    <xf borderId="9" fillId="2" fontId="2" numFmtId="0" xfId="0" applyAlignment="1" applyBorder="1" applyFont="1">
      <alignment shrinkToFit="0" vertical="top" wrapText="1"/>
    </xf>
    <xf borderId="9" fillId="2" fontId="2" numFmtId="169" xfId="0" applyAlignment="1" applyBorder="1" applyFont="1" applyNumberFormat="1">
      <alignment shrinkToFit="0" vertical="top" wrapText="1"/>
    </xf>
    <xf borderId="9" fillId="2" fontId="2" numFmtId="49" xfId="0" applyAlignment="1" applyBorder="1" applyFont="1" applyNumberFormat="1">
      <alignment shrinkToFit="0" vertical="top" wrapText="1"/>
    </xf>
    <xf borderId="5" fillId="0" fontId="0" numFmtId="164" xfId="0" applyAlignment="1" applyBorder="1" applyFont="1" applyNumberFormat="1">
      <alignment shrinkToFit="0" vertical="top" wrapText="1"/>
    </xf>
    <xf borderId="9" fillId="0" fontId="0" numFmtId="164" xfId="0" applyAlignment="1" applyBorder="1" applyFont="1" applyNumberFormat="1">
      <alignment shrinkToFit="0" vertical="top" wrapText="1"/>
    </xf>
    <xf borderId="9" fillId="0" fontId="0" numFmtId="0" xfId="0" applyAlignment="1" applyBorder="1" applyFont="1">
      <alignment shrinkToFit="0" vertical="top" wrapText="1"/>
    </xf>
    <xf borderId="5" fillId="0" fontId="0" numFmtId="166" xfId="0" applyAlignment="1" applyBorder="1" applyFont="1" applyNumberFormat="1">
      <alignment shrinkToFit="0" vertical="top" wrapText="1"/>
    </xf>
    <xf borderId="9" fillId="0" fontId="0" numFmtId="166" xfId="0" applyAlignment="1" applyBorder="1" applyFont="1" applyNumberFormat="1">
      <alignment shrinkToFit="0" vertical="top" wrapText="1"/>
    </xf>
    <xf borderId="9" fillId="0" fontId="0" numFmtId="49" xfId="0" applyAlignment="1" applyBorder="1" applyFont="1" applyNumberFormat="1">
      <alignment shrinkToFit="0" vertical="top" wrapText="1"/>
    </xf>
    <xf borderId="0" fillId="0" fontId="0" numFmtId="0" xfId="0" applyAlignment="1" applyFont="1">
      <alignment shrinkToFit="0" vertical="top" wrapText="0"/>
    </xf>
    <xf borderId="1" fillId="2" fontId="2" numFmtId="49" xfId="0" applyAlignment="1" applyBorder="1" applyFont="1" applyNumberFormat="1">
      <alignment shrinkToFit="0" vertical="top" wrapText="0"/>
    </xf>
    <xf borderId="2" fillId="3" fontId="2" numFmtId="49" xfId="0" applyAlignment="1" applyBorder="1" applyFont="1" applyNumberFormat="1">
      <alignment shrinkToFit="0" vertical="top" wrapText="0"/>
    </xf>
    <xf borderId="3" fillId="0" fontId="0" numFmtId="49" xfId="0" applyAlignment="1" applyBorder="1" applyFont="1" applyNumberFormat="1">
      <alignment shrinkToFit="0" vertical="top" wrapText="0"/>
    </xf>
    <xf borderId="15" fillId="0" fontId="0" numFmtId="0" xfId="0" applyAlignment="1" applyBorder="1" applyFont="1">
      <alignment shrinkToFit="0" vertical="top" wrapText="0"/>
    </xf>
    <xf borderId="15" fillId="0" fontId="0" numFmtId="179" xfId="0" applyAlignment="1" applyBorder="1" applyFont="1" applyNumberFormat="1">
      <alignment shrinkToFit="0" vertical="top" wrapText="0"/>
    </xf>
    <xf borderId="15" fillId="0" fontId="0" numFmtId="18" xfId="0" applyAlignment="1" applyBorder="1" applyFont="1" applyNumberFormat="1">
      <alignment shrinkToFit="0" vertical="top" wrapText="0"/>
    </xf>
    <xf borderId="4" fillId="3" fontId="2" numFmtId="49" xfId="0" applyAlignment="1" applyBorder="1" applyFont="1" applyNumberFormat="1">
      <alignment shrinkToFit="0" vertical="top" wrapText="0"/>
    </xf>
    <xf borderId="5" fillId="0" fontId="0" numFmtId="49" xfId="0" applyAlignment="1" applyBorder="1" applyFont="1" applyNumberFormat="1">
      <alignment shrinkToFit="0" vertical="top" wrapText="0"/>
    </xf>
    <xf borderId="9" fillId="0" fontId="0" numFmtId="49" xfId="0" applyAlignment="1" applyBorder="1" applyFont="1" applyNumberFormat="1">
      <alignment shrinkToFit="0" vertical="top" wrapText="0"/>
    </xf>
    <xf borderId="9" fillId="0" fontId="0" numFmtId="179" xfId="0" applyAlignment="1" applyBorder="1" applyFont="1" applyNumberFormat="1">
      <alignment shrinkToFit="0" vertical="top" wrapText="0"/>
    </xf>
    <xf borderId="9" fillId="0" fontId="0" numFmtId="18" xfId="0" applyAlignment="1" applyBorder="1" applyFont="1" applyNumberFormat="1">
      <alignment shrinkToFit="0" vertical="top" wrapText="0"/>
    </xf>
  </cellXfs>
  <cellStyles count="1">
    <cellStyle xfId="0" name="Normal" builtinId="0"/>
  </cellStyles>
  <dxfs count="4">
    <dxf>
      <font>
        <color rgb="FF000000"/>
      </font>
      <fill>
        <patternFill patternType="solid">
          <fgColor rgb="FFAFE489"/>
          <bgColor rgb="FFAFE489"/>
        </patternFill>
      </fill>
      <border/>
    </dxf>
    <dxf>
      <font>
        <color rgb="FF000000"/>
      </font>
      <fill>
        <patternFill patternType="solid">
          <fgColor rgb="FFFF9781"/>
          <bgColor rgb="FFFF9781"/>
        </patternFill>
      </fill>
      <border/>
    </dxf>
    <dxf>
      <font>
        <color rgb="FF000000"/>
      </font>
      <fill>
        <patternFill patternType="solid">
          <fgColor rgb="FFFFD38A"/>
          <bgColor rgb="FFFFD38A"/>
        </patternFill>
      </fill>
      <border/>
    </dxf>
    <dxf>
      <font>
        <color rgb="FF000000"/>
      </font>
      <fill>
        <patternFill patternType="solid">
          <fgColor rgb="FFFFFC98"/>
          <bgColor rgb="FFFFFC9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26" width="16.29"/>
  </cols>
  <sheetData>
    <row r="1" ht="27.0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3" t="s">
        <v>1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4.25" customHeight="1">
      <c r="A3" s="5" t="s">
        <v>2</v>
      </c>
      <c r="B3" s="6">
        <v>44378.0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55.5" customHeight="1">
      <c r="A4" s="7" t="s">
        <v>3</v>
      </c>
      <c r="B4" s="8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1.5" customHeight="1">
      <c r="A5" s="7" t="s">
        <v>5</v>
      </c>
      <c r="B5" s="9">
        <v>0.1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55.5" customHeight="1">
      <c r="A6" s="7" t="s">
        <v>6</v>
      </c>
      <c r="B6" s="8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79.5" customHeight="1">
      <c r="A7" s="7" t="s">
        <v>8</v>
      </c>
      <c r="B7" s="10">
        <v>0.8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11"/>
      <c r="B8" s="12" t="s">
        <v>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1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1"/>
      <c r="B10" s="1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1"/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1"/>
      <c r="B12" s="1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B8:B12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19.86"/>
    <col customWidth="1" min="2" max="2" width="13.0"/>
    <col customWidth="1" min="3" max="3" width="15.0"/>
    <col customWidth="1" min="4" max="4" width="19.14"/>
    <col customWidth="1" min="5" max="5" width="15.86"/>
    <col customWidth="1" min="6" max="6" width="18.57"/>
    <col customWidth="1" min="7" max="7" width="18.43"/>
    <col customWidth="1" min="8" max="8" width="16.0"/>
    <col customWidth="1" min="9" max="9" width="17.0"/>
    <col customWidth="1" min="10" max="10" width="13.86"/>
    <col customWidth="1" min="11" max="11" width="12.0"/>
    <col customWidth="1" min="12" max="12" width="11.43"/>
    <col customWidth="1" min="13" max="13" width="12.43"/>
    <col customWidth="1" min="14" max="14" width="13.43"/>
    <col customWidth="1" min="15" max="15" width="12.57"/>
    <col customWidth="1" min="16" max="16" width="15.0"/>
    <col customWidth="1" min="17" max="17" width="19.14"/>
    <col customWidth="1" min="18" max="18" width="15.86"/>
    <col customWidth="1" min="19" max="19" width="18.57"/>
    <col customWidth="1" min="20" max="20" width="18.43"/>
    <col customWidth="1" min="21" max="21" width="16.0"/>
    <col customWidth="1" min="22" max="22" width="17.0"/>
    <col customWidth="1" min="23" max="23" width="13.86"/>
    <col customWidth="1" min="24" max="26" width="12.57"/>
    <col customWidth="1" min="27" max="27" width="14.0"/>
    <col customWidth="1" min="28" max="28" width="12.71"/>
    <col customWidth="1" min="29" max="29" width="15.0"/>
    <col customWidth="1" min="30" max="30" width="19.14"/>
    <col customWidth="1" min="31" max="31" width="15.86"/>
    <col customWidth="1" min="32" max="32" width="18.57"/>
    <col customWidth="1" min="33" max="33" width="18.43"/>
    <col customWidth="1" min="34" max="34" width="16.0"/>
    <col customWidth="1" min="35" max="35" width="17.0"/>
    <col customWidth="1" min="36" max="36" width="13.86"/>
    <col customWidth="1" min="37" max="39" width="12.71"/>
    <col customWidth="1" min="40" max="40" width="14.14"/>
  </cols>
  <sheetData>
    <row r="1" ht="24.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ht="27.0" customHeight="1">
      <c r="A2" s="1" t="s">
        <v>10</v>
      </c>
    </row>
    <row r="3" ht="50.25" customHeight="1">
      <c r="A3" s="15" t="s">
        <v>11</v>
      </c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9" t="s">
        <v>13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20" t="s">
        <v>14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21"/>
    </row>
    <row r="4" ht="25.5" customHeight="1">
      <c r="A4" s="22">
        <f>Setup!B3</f>
        <v>44378</v>
      </c>
      <c r="B4" s="23">
        <f>A$4</f>
        <v>44378</v>
      </c>
      <c r="C4" s="23">
        <f t="shared" ref="C4:M4" si="1">DATE(YEAR(B$4),MONTH(B$4)+1,DAY(B$4))</f>
        <v>44409</v>
      </c>
      <c r="D4" s="23">
        <f t="shared" si="1"/>
        <v>44440</v>
      </c>
      <c r="E4" s="23">
        <f t="shared" si="1"/>
        <v>44470</v>
      </c>
      <c r="F4" s="23">
        <f t="shared" si="1"/>
        <v>44501</v>
      </c>
      <c r="G4" s="23">
        <f t="shared" si="1"/>
        <v>44531</v>
      </c>
      <c r="H4" s="23">
        <f t="shared" si="1"/>
        <v>44562</v>
      </c>
      <c r="I4" s="23">
        <f t="shared" si="1"/>
        <v>44593</v>
      </c>
      <c r="J4" s="23">
        <f t="shared" si="1"/>
        <v>44621</v>
      </c>
      <c r="K4" s="23">
        <f t="shared" si="1"/>
        <v>44652</v>
      </c>
      <c r="L4" s="23">
        <f t="shared" si="1"/>
        <v>44682</v>
      </c>
      <c r="M4" s="23">
        <f t="shared" si="1"/>
        <v>44713</v>
      </c>
      <c r="N4" s="24" t="s">
        <v>15</v>
      </c>
      <c r="O4" s="23">
        <f>A$4</f>
        <v>44378</v>
      </c>
      <c r="P4" s="23">
        <f t="shared" ref="P4:Z4" si="2">DATE(YEAR(O$4),MONTH(O$4)+1,DAY(O$4))</f>
        <v>44409</v>
      </c>
      <c r="Q4" s="23">
        <f t="shared" si="2"/>
        <v>44440</v>
      </c>
      <c r="R4" s="23">
        <f t="shared" si="2"/>
        <v>44470</v>
      </c>
      <c r="S4" s="23">
        <f t="shared" si="2"/>
        <v>44501</v>
      </c>
      <c r="T4" s="23">
        <f t="shared" si="2"/>
        <v>44531</v>
      </c>
      <c r="U4" s="23">
        <f t="shared" si="2"/>
        <v>44562</v>
      </c>
      <c r="V4" s="23">
        <f t="shared" si="2"/>
        <v>44593</v>
      </c>
      <c r="W4" s="23">
        <f t="shared" si="2"/>
        <v>44621</v>
      </c>
      <c r="X4" s="23">
        <f t="shared" si="2"/>
        <v>44652</v>
      </c>
      <c r="Y4" s="23">
        <f t="shared" si="2"/>
        <v>44682</v>
      </c>
      <c r="Z4" s="23">
        <f t="shared" si="2"/>
        <v>44713</v>
      </c>
      <c r="AA4" s="24" t="s">
        <v>15</v>
      </c>
      <c r="AB4" s="23">
        <f>A$4</f>
        <v>44378</v>
      </c>
      <c r="AC4" s="23">
        <f t="shared" ref="AC4:AM4" si="3">DATE(YEAR(AB$4),MONTH(AB$4)+1,DAY(AB$4))</f>
        <v>44409</v>
      </c>
      <c r="AD4" s="23">
        <f t="shared" si="3"/>
        <v>44440</v>
      </c>
      <c r="AE4" s="23">
        <f t="shared" si="3"/>
        <v>44470</v>
      </c>
      <c r="AF4" s="23">
        <f t="shared" si="3"/>
        <v>44501</v>
      </c>
      <c r="AG4" s="23">
        <f t="shared" si="3"/>
        <v>44531</v>
      </c>
      <c r="AH4" s="23">
        <f t="shared" si="3"/>
        <v>44562</v>
      </c>
      <c r="AI4" s="23">
        <f t="shared" si="3"/>
        <v>44593</v>
      </c>
      <c r="AJ4" s="23">
        <f t="shared" si="3"/>
        <v>44621</v>
      </c>
      <c r="AK4" s="23">
        <f t="shared" si="3"/>
        <v>44652</v>
      </c>
      <c r="AL4" s="23">
        <f t="shared" si="3"/>
        <v>44682</v>
      </c>
      <c r="AM4" s="23">
        <f t="shared" si="3"/>
        <v>44713</v>
      </c>
      <c r="AN4" s="24" t="s">
        <v>15</v>
      </c>
    </row>
    <row r="5" ht="36.0" customHeight="1">
      <c r="A5" s="25" t="s">
        <v>16</v>
      </c>
      <c r="B5" s="26">
        <f>'Timesheet summary'!B4</f>
        <v>1</v>
      </c>
      <c r="C5" s="27">
        <f>'Timesheet summary'!C4</f>
        <v>1</v>
      </c>
      <c r="D5" s="27">
        <f>'Timesheet summary'!D4</f>
        <v>0</v>
      </c>
      <c r="E5" s="27">
        <f>'Timesheet summary'!E4</f>
        <v>0</v>
      </c>
      <c r="F5" s="27">
        <f>'Timesheet summary'!F4</f>
        <v>0</v>
      </c>
      <c r="G5" s="27">
        <f>'Timesheet summary'!G4</f>
        <v>0</v>
      </c>
      <c r="H5" s="27">
        <f>'Timesheet summary'!H4</f>
        <v>0</v>
      </c>
      <c r="I5" s="27">
        <f>'Timesheet summary'!I4</f>
        <v>0</v>
      </c>
      <c r="J5" s="27">
        <f>'Timesheet summary'!J4</f>
        <v>0</v>
      </c>
      <c r="K5" s="27">
        <f>'Timesheet summary'!K4</f>
        <v>0</v>
      </c>
      <c r="L5" s="27">
        <f>'Timesheet summary'!L4</f>
        <v>0</v>
      </c>
      <c r="M5" s="27">
        <f>'Timesheet summary'!M4</f>
        <v>0</v>
      </c>
      <c r="N5" s="28">
        <f>'Timesheet summary'!N4</f>
        <v>2</v>
      </c>
      <c r="O5" s="29">
        <v>30.0</v>
      </c>
      <c r="P5" s="27">
        <v>30.0</v>
      </c>
      <c r="Q5" s="27">
        <v>30.0</v>
      </c>
      <c r="R5" s="27">
        <v>30.0</v>
      </c>
      <c r="S5" s="27">
        <v>30.0</v>
      </c>
      <c r="T5" s="27">
        <v>30.0</v>
      </c>
      <c r="U5" s="27">
        <v>30.0</v>
      </c>
      <c r="V5" s="27">
        <v>30.0</v>
      </c>
      <c r="W5" s="27">
        <v>30.0</v>
      </c>
      <c r="X5" s="27">
        <v>30.0</v>
      </c>
      <c r="Y5" s="27">
        <v>30.0</v>
      </c>
      <c r="Z5" s="27">
        <v>30.0</v>
      </c>
      <c r="AA5" s="30">
        <f>SUM(O5:Z5)</f>
        <v>360</v>
      </c>
      <c r="AB5" s="29">
        <f t="shared" ref="AB5:AM5" si="4">O5-B5</f>
        <v>29</v>
      </c>
      <c r="AC5" s="27">
        <f t="shared" si="4"/>
        <v>29</v>
      </c>
      <c r="AD5" s="27">
        <f t="shared" si="4"/>
        <v>30</v>
      </c>
      <c r="AE5" s="27">
        <f t="shared" si="4"/>
        <v>30</v>
      </c>
      <c r="AF5" s="27">
        <f t="shared" si="4"/>
        <v>30</v>
      </c>
      <c r="AG5" s="27">
        <f t="shared" si="4"/>
        <v>30</v>
      </c>
      <c r="AH5" s="27">
        <f t="shared" si="4"/>
        <v>30</v>
      </c>
      <c r="AI5" s="27">
        <f t="shared" si="4"/>
        <v>30</v>
      </c>
      <c r="AJ5" s="27">
        <f t="shared" si="4"/>
        <v>30</v>
      </c>
      <c r="AK5" s="27">
        <f t="shared" si="4"/>
        <v>30</v>
      </c>
      <c r="AL5" s="27">
        <f t="shared" si="4"/>
        <v>30</v>
      </c>
      <c r="AM5" s="27">
        <f t="shared" si="4"/>
        <v>30</v>
      </c>
      <c r="AN5" s="31">
        <f>SUM(AB5:AM5)</f>
        <v>358</v>
      </c>
    </row>
    <row r="6" ht="36.0" customHeight="1">
      <c r="A6" s="32" t="s">
        <v>17</v>
      </c>
      <c r="B6" s="33">
        <f>'Timesheet summary'!B5</f>
        <v>0.08322916667</v>
      </c>
      <c r="C6" s="34">
        <f>'Timesheet summary'!C5</f>
        <v>0.04157407407</v>
      </c>
      <c r="D6" s="35" t="str">
        <f>'Timesheet summary'!D5</f>
        <v>—</v>
      </c>
      <c r="E6" s="35" t="str">
        <f>'Timesheet summary'!E5</f>
        <v>—</v>
      </c>
      <c r="F6" s="35" t="str">
        <f>'Timesheet summary'!F5</f>
        <v>—</v>
      </c>
      <c r="G6" s="35" t="str">
        <f>'Timesheet summary'!G5</f>
        <v>—</v>
      </c>
      <c r="H6" s="35" t="str">
        <f>'Timesheet summary'!H5</f>
        <v>—</v>
      </c>
      <c r="I6" s="35" t="str">
        <f>'Timesheet summary'!I5</f>
        <v>—</v>
      </c>
      <c r="J6" s="35" t="str">
        <f>'Timesheet summary'!J5</f>
        <v>—</v>
      </c>
      <c r="K6" s="35" t="str">
        <f>'Timesheet summary'!K5</f>
        <v>—</v>
      </c>
      <c r="L6" s="35" t="str">
        <f>'Timesheet summary'!L5</f>
        <v>—</v>
      </c>
      <c r="M6" s="35" t="str">
        <f>'Timesheet summary'!M5</f>
        <v>—</v>
      </c>
      <c r="N6" s="36">
        <f>'Timesheet summary'!N5</f>
        <v>0.06240162037</v>
      </c>
      <c r="O6" s="37">
        <v>6.0</v>
      </c>
      <c r="P6" s="38">
        <v>6.0</v>
      </c>
      <c r="Q6" s="38">
        <v>6.0</v>
      </c>
      <c r="R6" s="38">
        <v>6.0</v>
      </c>
      <c r="S6" s="38">
        <v>6.0</v>
      </c>
      <c r="T6" s="38">
        <v>6.0</v>
      </c>
      <c r="U6" s="38">
        <v>6.0</v>
      </c>
      <c r="V6" s="38">
        <v>6.0</v>
      </c>
      <c r="W6" s="38">
        <v>6.0</v>
      </c>
      <c r="X6" s="38">
        <v>6.0</v>
      </c>
      <c r="Y6" s="38">
        <v>6.0</v>
      </c>
      <c r="Z6" s="38">
        <v>6.0</v>
      </c>
      <c r="AA6" s="39">
        <f>AVERAGE(O6:Z6)</f>
        <v>6</v>
      </c>
      <c r="AB6" s="37">
        <f t="shared" ref="AB6:AC6" si="5">IFERROR((O6-B6*24),"—")</f>
        <v>4.0025</v>
      </c>
      <c r="AC6" s="38">
        <f t="shared" si="5"/>
        <v>5.002222222</v>
      </c>
      <c r="AD6" s="35" t="str">
        <f t="shared" ref="AD6:AM6" si="6">IFERROR((Q6-D6),"—")</f>
        <v>—</v>
      </c>
      <c r="AE6" s="35" t="str">
        <f t="shared" si="6"/>
        <v>—</v>
      </c>
      <c r="AF6" s="35" t="str">
        <f t="shared" si="6"/>
        <v>—</v>
      </c>
      <c r="AG6" s="35" t="str">
        <f t="shared" si="6"/>
        <v>—</v>
      </c>
      <c r="AH6" s="35" t="str">
        <f t="shared" si="6"/>
        <v>—</v>
      </c>
      <c r="AI6" s="35" t="str">
        <f t="shared" si="6"/>
        <v>—</v>
      </c>
      <c r="AJ6" s="35" t="str">
        <f t="shared" si="6"/>
        <v>—</v>
      </c>
      <c r="AK6" s="35" t="str">
        <f t="shared" si="6"/>
        <v>—</v>
      </c>
      <c r="AL6" s="35" t="str">
        <f t="shared" si="6"/>
        <v>—</v>
      </c>
      <c r="AM6" s="35" t="str">
        <f t="shared" si="6"/>
        <v>—</v>
      </c>
      <c r="AN6" s="40">
        <f>AVERAGE(AB6:AM6)</f>
        <v>4.502361111</v>
      </c>
    </row>
    <row r="7" ht="21.75" customHeight="1">
      <c r="A7" s="41" t="s">
        <v>18</v>
      </c>
      <c r="B7" s="42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21"/>
    </row>
    <row r="8" ht="21.75" customHeight="1">
      <c r="A8" s="32" t="str">
        <f>'Income summary'!$A4</f>
        <v>Service 1</v>
      </c>
      <c r="B8" s="43">
        <f>'Income summary'!B4+'Income summary'!P13</f>
        <v>1.8093</v>
      </c>
      <c r="C8" s="44">
        <f>'Income summary'!C4+'Income summary'!Q13</f>
        <v>0</v>
      </c>
      <c r="D8" s="44">
        <f>'Income summary'!D4+'Income summary'!R13</f>
        <v>0</v>
      </c>
      <c r="E8" s="44">
        <f>'Income summary'!E4+'Income summary'!S13</f>
        <v>0</v>
      </c>
      <c r="F8" s="44">
        <f>'Income summary'!F4+'Income summary'!T13</f>
        <v>0</v>
      </c>
      <c r="G8" s="44">
        <f>'Income summary'!G4+'Income summary'!U13</f>
        <v>0</v>
      </c>
      <c r="H8" s="44">
        <f>'Income summary'!H4+'Income summary'!V13</f>
        <v>0</v>
      </c>
      <c r="I8" s="44">
        <f>'Income summary'!I4+'Income summary'!W13</f>
        <v>0</v>
      </c>
      <c r="J8" s="44">
        <f>'Income summary'!J4+'Income summary'!X13</f>
        <v>0</v>
      </c>
      <c r="K8" s="44">
        <f>'Income summary'!K4+'Income summary'!Y13</f>
        <v>0</v>
      </c>
      <c r="L8" s="44">
        <f>'Income summary'!L4+'Income summary'!Z13</f>
        <v>0</v>
      </c>
      <c r="M8" s="44">
        <f>'Income summary'!M4+'Income summary'!AA13</f>
        <v>0</v>
      </c>
      <c r="N8" s="45">
        <f t="shared" ref="N8:N12" si="8">SUM(A8:M8)</f>
        <v>1.8093</v>
      </c>
      <c r="O8" s="46">
        <f>'Income summary'!AD21</f>
        <v>0</v>
      </c>
      <c r="P8" s="44">
        <f>'Income summary'!AE21</f>
        <v>0</v>
      </c>
      <c r="Q8" s="44">
        <f>'Income summary'!AF21</f>
        <v>0</v>
      </c>
      <c r="R8" s="44">
        <f>'Income summary'!AG21</f>
        <v>0</v>
      </c>
      <c r="S8" s="44">
        <f>'Income summary'!AH21</f>
        <v>0</v>
      </c>
      <c r="T8" s="44">
        <f>'Income summary'!AI21</f>
        <v>0</v>
      </c>
      <c r="U8" s="44">
        <f>'Income summary'!AJ21</f>
        <v>0</v>
      </c>
      <c r="V8" s="44">
        <f>'Income summary'!AK21</f>
        <v>0</v>
      </c>
      <c r="W8" s="44">
        <f>'Income summary'!AL21</f>
        <v>0</v>
      </c>
      <c r="X8" s="44">
        <f>'Income summary'!AM21</f>
        <v>0</v>
      </c>
      <c r="Y8" s="44">
        <f>'Income summary'!AN21</f>
        <v>0</v>
      </c>
      <c r="Z8" s="44">
        <f>'Income summary'!AO21</f>
        <v>0</v>
      </c>
      <c r="AA8" s="45">
        <f t="shared" ref="AA8:AA12" si="9">SUM(O8:Z8)</f>
        <v>0</v>
      </c>
      <c r="AB8" s="46">
        <f t="shared" ref="AB8:AM8" si="7">O8-B8</f>
        <v>-1.8093</v>
      </c>
      <c r="AC8" s="44">
        <f t="shared" si="7"/>
        <v>0</v>
      </c>
      <c r="AD8" s="44">
        <f t="shared" si="7"/>
        <v>0</v>
      </c>
      <c r="AE8" s="44">
        <f t="shared" si="7"/>
        <v>0</v>
      </c>
      <c r="AF8" s="44">
        <f t="shared" si="7"/>
        <v>0</v>
      </c>
      <c r="AG8" s="44">
        <f t="shared" si="7"/>
        <v>0</v>
      </c>
      <c r="AH8" s="44">
        <f t="shared" si="7"/>
        <v>0</v>
      </c>
      <c r="AI8" s="44">
        <f t="shared" si="7"/>
        <v>0</v>
      </c>
      <c r="AJ8" s="44">
        <f t="shared" si="7"/>
        <v>0</v>
      </c>
      <c r="AK8" s="44">
        <f t="shared" si="7"/>
        <v>0</v>
      </c>
      <c r="AL8" s="44">
        <f t="shared" si="7"/>
        <v>0</v>
      </c>
      <c r="AM8" s="44">
        <f t="shared" si="7"/>
        <v>0</v>
      </c>
      <c r="AN8" s="47">
        <f t="shared" ref="AN8:AN12" si="11">SUM(AB8:AM8)</f>
        <v>-1.8093</v>
      </c>
    </row>
    <row r="9" ht="21.75" customHeight="1">
      <c r="A9" s="32" t="str">
        <f>'Income summary'!$A5</f>
        <v>Service 2</v>
      </c>
      <c r="B9" s="43">
        <f>'Income summary'!B5+'Income summary'!P14</f>
        <v>0</v>
      </c>
      <c r="C9" s="44">
        <f>'Income summary'!C5+'Income summary'!Q14</f>
        <v>0</v>
      </c>
      <c r="D9" s="44">
        <f>'Income summary'!D5+'Income summary'!R14</f>
        <v>0</v>
      </c>
      <c r="E9" s="44">
        <f>'Income summary'!E5+'Income summary'!S14</f>
        <v>0</v>
      </c>
      <c r="F9" s="44">
        <f>'Income summary'!F5+'Income summary'!T14</f>
        <v>0</v>
      </c>
      <c r="G9" s="44">
        <f>'Income summary'!G5+'Income summary'!U14</f>
        <v>0</v>
      </c>
      <c r="H9" s="44">
        <f>'Income summary'!H5+'Income summary'!V14</f>
        <v>0</v>
      </c>
      <c r="I9" s="44">
        <f>'Income summary'!I5+'Income summary'!W14</f>
        <v>0</v>
      </c>
      <c r="J9" s="44">
        <f>'Income summary'!J5+'Income summary'!X14</f>
        <v>0</v>
      </c>
      <c r="K9" s="44">
        <f>'Income summary'!K5+'Income summary'!Y14</f>
        <v>0</v>
      </c>
      <c r="L9" s="44">
        <f>'Income summary'!L5+'Income summary'!Z14</f>
        <v>0</v>
      </c>
      <c r="M9" s="44">
        <f>'Income summary'!M5+'Income summary'!AA14</f>
        <v>0</v>
      </c>
      <c r="N9" s="45">
        <f t="shared" si="8"/>
        <v>0</v>
      </c>
      <c r="O9" s="46">
        <f>'Income summary'!AD22</f>
        <v>0</v>
      </c>
      <c r="P9" s="44">
        <f>'Income summary'!AE22</f>
        <v>0</v>
      </c>
      <c r="Q9" s="44">
        <f>'Income summary'!AF22</f>
        <v>0</v>
      </c>
      <c r="R9" s="44">
        <f>'Income summary'!AG22</f>
        <v>0</v>
      </c>
      <c r="S9" s="44">
        <f>'Income summary'!AH22</f>
        <v>0</v>
      </c>
      <c r="T9" s="44">
        <f>'Income summary'!AI22</f>
        <v>0</v>
      </c>
      <c r="U9" s="44">
        <f>'Income summary'!AJ22</f>
        <v>0</v>
      </c>
      <c r="V9" s="44">
        <f>'Income summary'!AK22</f>
        <v>0</v>
      </c>
      <c r="W9" s="44">
        <f>'Income summary'!AL22</f>
        <v>0</v>
      </c>
      <c r="X9" s="44">
        <f>'Income summary'!AM22</f>
        <v>0</v>
      </c>
      <c r="Y9" s="44">
        <f>'Income summary'!AN22</f>
        <v>0</v>
      </c>
      <c r="Z9" s="44">
        <f>'Income summary'!AO22</f>
        <v>0</v>
      </c>
      <c r="AA9" s="45">
        <f t="shared" si="9"/>
        <v>0</v>
      </c>
      <c r="AB9" s="46">
        <f t="shared" ref="AB9:AM9" si="10">O9-B9</f>
        <v>0</v>
      </c>
      <c r="AC9" s="44">
        <f t="shared" si="10"/>
        <v>0</v>
      </c>
      <c r="AD9" s="44">
        <f t="shared" si="10"/>
        <v>0</v>
      </c>
      <c r="AE9" s="44">
        <f t="shared" si="10"/>
        <v>0</v>
      </c>
      <c r="AF9" s="44">
        <f t="shared" si="10"/>
        <v>0</v>
      </c>
      <c r="AG9" s="44">
        <f t="shared" si="10"/>
        <v>0</v>
      </c>
      <c r="AH9" s="44">
        <f t="shared" si="10"/>
        <v>0</v>
      </c>
      <c r="AI9" s="44">
        <f t="shared" si="10"/>
        <v>0</v>
      </c>
      <c r="AJ9" s="44">
        <f t="shared" si="10"/>
        <v>0</v>
      </c>
      <c r="AK9" s="44">
        <f t="shared" si="10"/>
        <v>0</v>
      </c>
      <c r="AL9" s="44">
        <f t="shared" si="10"/>
        <v>0</v>
      </c>
      <c r="AM9" s="44">
        <f t="shared" si="10"/>
        <v>0</v>
      </c>
      <c r="AN9" s="47">
        <f t="shared" si="11"/>
        <v>0</v>
      </c>
    </row>
    <row r="10" ht="21.75" customHeight="1">
      <c r="A10" s="32" t="str">
        <f>'Income summary'!$A6</f>
        <v>Service 3</v>
      </c>
      <c r="B10" s="43">
        <f>'Income summary'!B6+'Income summary'!P15</f>
        <v>0</v>
      </c>
      <c r="C10" s="44">
        <f>'Income summary'!C6+'Income summary'!Q15</f>
        <v>0</v>
      </c>
      <c r="D10" s="44">
        <f>'Income summary'!D6+'Income summary'!R15</f>
        <v>0</v>
      </c>
      <c r="E10" s="44">
        <f>'Income summary'!E6+'Income summary'!S15</f>
        <v>0</v>
      </c>
      <c r="F10" s="44">
        <f>'Income summary'!F6+'Income summary'!T15</f>
        <v>0</v>
      </c>
      <c r="G10" s="44">
        <f>'Income summary'!G6+'Income summary'!U15</f>
        <v>0</v>
      </c>
      <c r="H10" s="44">
        <f>'Income summary'!H6+'Income summary'!V15</f>
        <v>0</v>
      </c>
      <c r="I10" s="44">
        <f>'Income summary'!I6+'Income summary'!W15</f>
        <v>0</v>
      </c>
      <c r="J10" s="44">
        <f>'Income summary'!J6+'Income summary'!X15</f>
        <v>0</v>
      </c>
      <c r="K10" s="44">
        <f>'Income summary'!K6+'Income summary'!Y15</f>
        <v>0</v>
      </c>
      <c r="L10" s="44">
        <f>'Income summary'!L6+'Income summary'!Z15</f>
        <v>0</v>
      </c>
      <c r="M10" s="44">
        <f>'Income summary'!M6+'Income summary'!AA15</f>
        <v>0</v>
      </c>
      <c r="N10" s="45">
        <f t="shared" si="8"/>
        <v>0</v>
      </c>
      <c r="O10" s="46" t="str">
        <f>'Income summary'!AD23</f>
        <v>#VALUE!</v>
      </c>
      <c r="P10" s="44">
        <f>'Income summary'!AE23</f>
        <v>5980</v>
      </c>
      <c r="Q10" s="44">
        <f>'Income summary'!AF23</f>
        <v>5980</v>
      </c>
      <c r="R10" s="44">
        <f>'Income summary'!AG23</f>
        <v>5980</v>
      </c>
      <c r="S10" s="44">
        <f>'Income summary'!AH23</f>
        <v>5980</v>
      </c>
      <c r="T10" s="44">
        <f>'Income summary'!AI23</f>
        <v>5980</v>
      </c>
      <c r="U10" s="44">
        <f>'Income summary'!AJ23</f>
        <v>5980</v>
      </c>
      <c r="V10" s="44">
        <f>'Income summary'!AK23</f>
        <v>5980</v>
      </c>
      <c r="W10" s="44">
        <f>'Income summary'!AL23</f>
        <v>5980</v>
      </c>
      <c r="X10" s="44">
        <f>'Income summary'!AM23</f>
        <v>5980</v>
      </c>
      <c r="Y10" s="44">
        <f>'Income summary'!AN23</f>
        <v>5980</v>
      </c>
      <c r="Z10" s="44">
        <f>'Income summary'!AO23</f>
        <v>5980</v>
      </c>
      <c r="AA10" s="45" t="str">
        <f t="shared" si="9"/>
        <v>#VALUE!</v>
      </c>
      <c r="AB10" s="46" t="str">
        <f t="shared" ref="AB10:AM10" si="12">O10-B10</f>
        <v>#VALUE!</v>
      </c>
      <c r="AC10" s="44">
        <f t="shared" si="12"/>
        <v>5980</v>
      </c>
      <c r="AD10" s="44">
        <f t="shared" si="12"/>
        <v>5980</v>
      </c>
      <c r="AE10" s="44">
        <f t="shared" si="12"/>
        <v>5980</v>
      </c>
      <c r="AF10" s="44">
        <f t="shared" si="12"/>
        <v>5980</v>
      </c>
      <c r="AG10" s="44">
        <f t="shared" si="12"/>
        <v>5980</v>
      </c>
      <c r="AH10" s="44">
        <f t="shared" si="12"/>
        <v>5980</v>
      </c>
      <c r="AI10" s="44">
        <f t="shared" si="12"/>
        <v>5980</v>
      </c>
      <c r="AJ10" s="44">
        <f t="shared" si="12"/>
        <v>5980</v>
      </c>
      <c r="AK10" s="44">
        <f t="shared" si="12"/>
        <v>5980</v>
      </c>
      <c r="AL10" s="44">
        <f t="shared" si="12"/>
        <v>5980</v>
      </c>
      <c r="AM10" s="44">
        <f t="shared" si="12"/>
        <v>5980</v>
      </c>
      <c r="AN10" s="47" t="str">
        <f t="shared" si="11"/>
        <v>#VALUE!</v>
      </c>
    </row>
    <row r="11" ht="21.75" customHeight="1">
      <c r="A11" s="32" t="s">
        <v>19</v>
      </c>
      <c r="B11" s="43">
        <f>'Income summary'!B$7</f>
        <v>0.1</v>
      </c>
      <c r="C11" s="44">
        <f>'Income summary'!C$7</f>
        <v>0</v>
      </c>
      <c r="D11" s="44">
        <f>'Income summary'!D$7</f>
        <v>0</v>
      </c>
      <c r="E11" s="44">
        <f>'Income summary'!E$7</f>
        <v>0</v>
      </c>
      <c r="F11" s="44">
        <f>'Income summary'!F$7</f>
        <v>0</v>
      </c>
      <c r="G11" s="44">
        <f>'Income summary'!G$7</f>
        <v>0</v>
      </c>
      <c r="H11" s="44">
        <f>'Income summary'!H$7</f>
        <v>0</v>
      </c>
      <c r="I11" s="44">
        <f>'Income summary'!I$7</f>
        <v>0</v>
      </c>
      <c r="J11" s="44">
        <f>'Income summary'!J$7</f>
        <v>0</v>
      </c>
      <c r="K11" s="44">
        <f>'Income summary'!K$7</f>
        <v>0</v>
      </c>
      <c r="L11" s="44">
        <f>'Income summary'!L$7</f>
        <v>0</v>
      </c>
      <c r="M11" s="44">
        <f>'Income summary'!M$7</f>
        <v>0</v>
      </c>
      <c r="N11" s="45">
        <f t="shared" si="8"/>
        <v>0.1</v>
      </c>
      <c r="O11" s="46">
        <f>'Income summary'!AD$25</f>
        <v>0</v>
      </c>
      <c r="P11" s="44">
        <f>'Income summary'!AE$25</f>
        <v>0</v>
      </c>
      <c r="Q11" s="44">
        <f>'Income summary'!AF$25</f>
        <v>0</v>
      </c>
      <c r="R11" s="44">
        <f>'Income summary'!AG$25</f>
        <v>0</v>
      </c>
      <c r="S11" s="44">
        <f>'Income summary'!AH$25</f>
        <v>0</v>
      </c>
      <c r="T11" s="44">
        <f>'Income summary'!AI$25</f>
        <v>0</v>
      </c>
      <c r="U11" s="44">
        <f>'Income summary'!AJ$25</f>
        <v>0</v>
      </c>
      <c r="V11" s="44">
        <f>'Income summary'!AK$25</f>
        <v>0</v>
      </c>
      <c r="W11" s="44">
        <f>'Income summary'!AL$25</f>
        <v>0</v>
      </c>
      <c r="X11" s="44">
        <f>'Income summary'!AM$25</f>
        <v>0</v>
      </c>
      <c r="Y11" s="44">
        <f>'Income summary'!AN$25</f>
        <v>0</v>
      </c>
      <c r="Z11" s="44">
        <f>'Income summary'!AO$25</f>
        <v>0</v>
      </c>
      <c r="AA11" s="45">
        <f t="shared" si="9"/>
        <v>0</v>
      </c>
      <c r="AB11" s="46">
        <f t="shared" ref="AB11:AM11" si="13">O11-B11</f>
        <v>-0.1</v>
      </c>
      <c r="AC11" s="44">
        <f t="shared" si="13"/>
        <v>0</v>
      </c>
      <c r="AD11" s="44">
        <f t="shared" si="13"/>
        <v>0</v>
      </c>
      <c r="AE11" s="44">
        <f t="shared" si="13"/>
        <v>0</v>
      </c>
      <c r="AF11" s="44">
        <f t="shared" si="13"/>
        <v>0</v>
      </c>
      <c r="AG11" s="44">
        <f t="shared" si="13"/>
        <v>0</v>
      </c>
      <c r="AH11" s="44">
        <f t="shared" si="13"/>
        <v>0</v>
      </c>
      <c r="AI11" s="44">
        <f t="shared" si="13"/>
        <v>0</v>
      </c>
      <c r="AJ11" s="44">
        <f t="shared" si="13"/>
        <v>0</v>
      </c>
      <c r="AK11" s="44">
        <f t="shared" si="13"/>
        <v>0</v>
      </c>
      <c r="AL11" s="44">
        <f t="shared" si="13"/>
        <v>0</v>
      </c>
      <c r="AM11" s="44">
        <f t="shared" si="13"/>
        <v>0</v>
      </c>
      <c r="AN11" s="47">
        <f t="shared" si="11"/>
        <v>-0.1</v>
      </c>
    </row>
    <row r="12" ht="21.75" customHeight="1">
      <c r="A12" s="32" t="s">
        <v>20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>
        <f t="shared" si="8"/>
        <v>0</v>
      </c>
      <c r="O12" s="46"/>
      <c r="P12" s="44"/>
      <c r="Q12" s="44">
        <v>0.02</v>
      </c>
      <c r="R12" s="44"/>
      <c r="S12" s="44"/>
      <c r="T12" s="44">
        <v>0.02</v>
      </c>
      <c r="U12" s="44"/>
      <c r="V12" s="44"/>
      <c r="W12" s="44">
        <v>0.02</v>
      </c>
      <c r="X12" s="44"/>
      <c r="Y12" s="44"/>
      <c r="Z12" s="44">
        <v>0.02</v>
      </c>
      <c r="AA12" s="45">
        <f t="shared" si="9"/>
        <v>0.08</v>
      </c>
      <c r="AB12" s="46">
        <f t="shared" ref="AB12:AM12" si="14">O12-B12</f>
        <v>0</v>
      </c>
      <c r="AC12" s="44">
        <f t="shared" si="14"/>
        <v>0</v>
      </c>
      <c r="AD12" s="44">
        <f t="shared" si="14"/>
        <v>0.02</v>
      </c>
      <c r="AE12" s="44">
        <f t="shared" si="14"/>
        <v>0</v>
      </c>
      <c r="AF12" s="44">
        <f t="shared" si="14"/>
        <v>0</v>
      </c>
      <c r="AG12" s="44">
        <f t="shared" si="14"/>
        <v>0.02</v>
      </c>
      <c r="AH12" s="44">
        <f t="shared" si="14"/>
        <v>0</v>
      </c>
      <c r="AI12" s="44">
        <f t="shared" si="14"/>
        <v>0</v>
      </c>
      <c r="AJ12" s="44">
        <f t="shared" si="14"/>
        <v>0.02</v>
      </c>
      <c r="AK12" s="44">
        <f t="shared" si="14"/>
        <v>0</v>
      </c>
      <c r="AL12" s="44">
        <f t="shared" si="14"/>
        <v>0</v>
      </c>
      <c r="AM12" s="44">
        <f t="shared" si="14"/>
        <v>0.02</v>
      </c>
      <c r="AN12" s="47">
        <f t="shared" si="11"/>
        <v>0.08</v>
      </c>
    </row>
    <row r="13" ht="21.75" customHeight="1">
      <c r="A13" s="41" t="s">
        <v>21</v>
      </c>
      <c r="B13" s="42" t="s">
        <v>22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21"/>
    </row>
    <row r="14" ht="36.0" customHeight="1">
      <c r="A14" s="32" t="str">
        <f>'Expenses summary'!$AC61</f>
        <v>Cost of materials</v>
      </c>
      <c r="B14" s="43">
        <f>'Expenses summary'!B4+'Expenses summary'!P33</f>
        <v>0</v>
      </c>
      <c r="C14" s="44">
        <f>'Expenses summary'!C4+'Expenses summary'!Q33</f>
        <v>0</v>
      </c>
      <c r="D14" s="44">
        <f>'Expenses summary'!D4+'Expenses summary'!R33</f>
        <v>0</v>
      </c>
      <c r="E14" s="44">
        <f>'Expenses summary'!E4+'Expenses summary'!S33</f>
        <v>0</v>
      </c>
      <c r="F14" s="44">
        <f>'Expenses summary'!F4+'Expenses summary'!T33</f>
        <v>0</v>
      </c>
      <c r="G14" s="44">
        <f>'Expenses summary'!G4+'Expenses summary'!U33</f>
        <v>0</v>
      </c>
      <c r="H14" s="44">
        <f>'Expenses summary'!H4+'Expenses summary'!V33</f>
        <v>0</v>
      </c>
      <c r="I14" s="44">
        <f>'Expenses summary'!I4+'Expenses summary'!W33</f>
        <v>0</v>
      </c>
      <c r="J14" s="44">
        <f>'Expenses summary'!J4+'Expenses summary'!X33</f>
        <v>0</v>
      </c>
      <c r="K14" s="44">
        <f>'Expenses summary'!K4+'Expenses summary'!Y33</f>
        <v>0</v>
      </c>
      <c r="L14" s="44">
        <f>'Expenses summary'!L4+'Expenses summary'!Z33</f>
        <v>0</v>
      </c>
      <c r="M14" s="44">
        <f>'Expenses summary'!M4+'Expenses summary'!AA33</f>
        <v>0</v>
      </c>
      <c r="N14" s="45">
        <f>'Expenses summary'!N4</f>
        <v>0</v>
      </c>
      <c r="O14" s="46">
        <f>'Expenses summary'!AD61</f>
        <v>0</v>
      </c>
      <c r="P14" s="44">
        <f>'Expenses summary'!AE61</f>
        <v>0</v>
      </c>
      <c r="Q14" s="44">
        <f>'Expenses summary'!AF61</f>
        <v>0</v>
      </c>
      <c r="R14" s="44">
        <f>'Expenses summary'!AG61</f>
        <v>0</v>
      </c>
      <c r="S14" s="44">
        <f>'Expenses summary'!AH61</f>
        <v>0</v>
      </c>
      <c r="T14" s="44">
        <f>'Expenses summary'!AI61</f>
        <v>0</v>
      </c>
      <c r="U14" s="44">
        <f>'Expenses summary'!AJ61</f>
        <v>0</v>
      </c>
      <c r="V14" s="44">
        <f>'Expenses summary'!AK61</f>
        <v>0</v>
      </c>
      <c r="W14" s="44">
        <f>'Expenses summary'!AL61</f>
        <v>0</v>
      </c>
      <c r="X14" s="44">
        <f>'Expenses summary'!AM61</f>
        <v>0</v>
      </c>
      <c r="Y14" s="44">
        <f>'Expenses summary'!AN61</f>
        <v>0</v>
      </c>
      <c r="Z14" s="44">
        <f>'Expenses summary'!AO61</f>
        <v>0</v>
      </c>
      <c r="AA14" s="45">
        <f>'Expenses summary'!AP61</f>
        <v>0</v>
      </c>
      <c r="AB14" s="46">
        <f t="shared" ref="AB14:AM14" si="15">O14-B14</f>
        <v>0</v>
      </c>
      <c r="AC14" s="44">
        <f t="shared" si="15"/>
        <v>0</v>
      </c>
      <c r="AD14" s="44">
        <f t="shared" si="15"/>
        <v>0</v>
      </c>
      <c r="AE14" s="44">
        <f t="shared" si="15"/>
        <v>0</v>
      </c>
      <c r="AF14" s="44">
        <f t="shared" si="15"/>
        <v>0</v>
      </c>
      <c r="AG14" s="44">
        <f t="shared" si="15"/>
        <v>0</v>
      </c>
      <c r="AH14" s="44">
        <f t="shared" si="15"/>
        <v>0</v>
      </c>
      <c r="AI14" s="44">
        <f t="shared" si="15"/>
        <v>0</v>
      </c>
      <c r="AJ14" s="44">
        <f t="shared" si="15"/>
        <v>0</v>
      </c>
      <c r="AK14" s="44">
        <f t="shared" si="15"/>
        <v>0</v>
      </c>
      <c r="AL14" s="44">
        <f t="shared" si="15"/>
        <v>0</v>
      </c>
      <c r="AM14" s="44">
        <f t="shared" si="15"/>
        <v>0</v>
      </c>
      <c r="AN14" s="47">
        <f t="shared" ref="AN14:AN37" si="17">SUM(AB14:AM14)</f>
        <v>0</v>
      </c>
    </row>
    <row r="15" ht="63.75" customHeight="1">
      <c r="A15" s="32" t="str">
        <f>'Expenses summary'!$AC62</f>
        <v>Cost of collecting revenue (e.g. PayPal fees)</v>
      </c>
      <c r="B15" s="43">
        <f>'Expenses summary'!B5+'Expenses summary'!P34</f>
        <v>0</v>
      </c>
      <c r="C15" s="44">
        <f>'Expenses summary'!C5+'Expenses summary'!Q34</f>
        <v>0</v>
      </c>
      <c r="D15" s="44">
        <f>'Expenses summary'!D5+'Expenses summary'!R34</f>
        <v>0</v>
      </c>
      <c r="E15" s="44">
        <f>'Expenses summary'!E5+'Expenses summary'!S34</f>
        <v>0</v>
      </c>
      <c r="F15" s="44">
        <f>'Expenses summary'!F5+'Expenses summary'!T34</f>
        <v>0</v>
      </c>
      <c r="G15" s="44">
        <f>'Expenses summary'!G5+'Expenses summary'!U34</f>
        <v>0</v>
      </c>
      <c r="H15" s="44">
        <f>'Expenses summary'!H5+'Expenses summary'!V34</f>
        <v>0</v>
      </c>
      <c r="I15" s="44">
        <f>'Expenses summary'!I5+'Expenses summary'!W34</f>
        <v>0</v>
      </c>
      <c r="J15" s="44">
        <f>'Expenses summary'!J5+'Expenses summary'!X34</f>
        <v>0</v>
      </c>
      <c r="K15" s="44">
        <f>'Expenses summary'!K5+'Expenses summary'!Y34</f>
        <v>0</v>
      </c>
      <c r="L15" s="44">
        <f>'Expenses summary'!L5+'Expenses summary'!Z34</f>
        <v>0</v>
      </c>
      <c r="M15" s="44">
        <f>'Expenses summary'!M5+'Expenses summary'!AA34</f>
        <v>0</v>
      </c>
      <c r="N15" s="45">
        <f>'Expenses summary'!N5</f>
        <v>0</v>
      </c>
      <c r="O15" s="46">
        <f>'Expenses summary'!AD62</f>
        <v>0</v>
      </c>
      <c r="P15" s="44">
        <f>'Expenses summary'!AE62</f>
        <v>0</v>
      </c>
      <c r="Q15" s="44">
        <f>'Expenses summary'!AF62</f>
        <v>0</v>
      </c>
      <c r="R15" s="44">
        <f>'Expenses summary'!AG62</f>
        <v>0</v>
      </c>
      <c r="S15" s="44">
        <f>'Expenses summary'!AH62</f>
        <v>0</v>
      </c>
      <c r="T15" s="44">
        <f>'Expenses summary'!AI62</f>
        <v>0</v>
      </c>
      <c r="U15" s="44">
        <f>'Expenses summary'!AJ62</f>
        <v>0</v>
      </c>
      <c r="V15" s="44">
        <f>'Expenses summary'!AK62</f>
        <v>0</v>
      </c>
      <c r="W15" s="44">
        <f>'Expenses summary'!AL62</f>
        <v>0</v>
      </c>
      <c r="X15" s="44">
        <f>'Expenses summary'!AM62</f>
        <v>0</v>
      </c>
      <c r="Y15" s="44">
        <f>'Expenses summary'!AN62</f>
        <v>0</v>
      </c>
      <c r="Z15" s="44">
        <f>'Expenses summary'!AO62</f>
        <v>0</v>
      </c>
      <c r="AA15" s="45">
        <f>'Expenses summary'!AP62</f>
        <v>0</v>
      </c>
      <c r="AB15" s="46">
        <f t="shared" ref="AB15:AM15" si="16">O15-B15</f>
        <v>0</v>
      </c>
      <c r="AC15" s="44">
        <f t="shared" si="16"/>
        <v>0</v>
      </c>
      <c r="AD15" s="44">
        <f t="shared" si="16"/>
        <v>0</v>
      </c>
      <c r="AE15" s="44">
        <f t="shared" si="16"/>
        <v>0</v>
      </c>
      <c r="AF15" s="44">
        <f t="shared" si="16"/>
        <v>0</v>
      </c>
      <c r="AG15" s="44">
        <f t="shared" si="16"/>
        <v>0</v>
      </c>
      <c r="AH15" s="44">
        <f t="shared" si="16"/>
        <v>0</v>
      </c>
      <c r="AI15" s="44">
        <f t="shared" si="16"/>
        <v>0</v>
      </c>
      <c r="AJ15" s="44">
        <f t="shared" si="16"/>
        <v>0</v>
      </c>
      <c r="AK15" s="44">
        <f t="shared" si="16"/>
        <v>0</v>
      </c>
      <c r="AL15" s="44">
        <f t="shared" si="16"/>
        <v>0</v>
      </c>
      <c r="AM15" s="44">
        <f t="shared" si="16"/>
        <v>0</v>
      </c>
      <c r="AN15" s="47">
        <f t="shared" si="17"/>
        <v>0</v>
      </c>
    </row>
    <row r="16" ht="36.0" customHeight="1">
      <c r="A16" s="32" t="str">
        <f>'Expenses summary'!$AC63</f>
        <v>Currency exchange fee</v>
      </c>
      <c r="B16" s="43">
        <f>'Expenses summary'!B6+'Expenses summary'!P35</f>
        <v>0</v>
      </c>
      <c r="C16" s="44">
        <f>'Expenses summary'!C6+'Expenses summary'!Q35</f>
        <v>0</v>
      </c>
      <c r="D16" s="44">
        <f>'Expenses summary'!D6+'Expenses summary'!R35</f>
        <v>0</v>
      </c>
      <c r="E16" s="44">
        <f>'Expenses summary'!E6+'Expenses summary'!S35</f>
        <v>0</v>
      </c>
      <c r="F16" s="44">
        <f>'Expenses summary'!F6+'Expenses summary'!T35</f>
        <v>0</v>
      </c>
      <c r="G16" s="44">
        <f>'Expenses summary'!G6+'Expenses summary'!U35</f>
        <v>0</v>
      </c>
      <c r="H16" s="44">
        <f>'Expenses summary'!H6+'Expenses summary'!V35</f>
        <v>0</v>
      </c>
      <c r="I16" s="44">
        <f>'Expenses summary'!I6+'Expenses summary'!W35</f>
        <v>0</v>
      </c>
      <c r="J16" s="44">
        <f>'Expenses summary'!J6+'Expenses summary'!X35</f>
        <v>0</v>
      </c>
      <c r="K16" s="44">
        <f>'Expenses summary'!K6+'Expenses summary'!Y35</f>
        <v>0</v>
      </c>
      <c r="L16" s="44">
        <f>'Expenses summary'!L6+'Expenses summary'!Z35</f>
        <v>0</v>
      </c>
      <c r="M16" s="44">
        <f>'Expenses summary'!M6+'Expenses summary'!AA35</f>
        <v>0</v>
      </c>
      <c r="N16" s="45">
        <f>'Expenses summary'!N6</f>
        <v>0</v>
      </c>
      <c r="O16" s="46">
        <f>'Expenses summary'!AD63</f>
        <v>0</v>
      </c>
      <c r="P16" s="44">
        <f>'Expenses summary'!AE63</f>
        <v>0</v>
      </c>
      <c r="Q16" s="44">
        <f>'Expenses summary'!AF63</f>
        <v>0</v>
      </c>
      <c r="R16" s="44">
        <f>'Expenses summary'!AG63</f>
        <v>0</v>
      </c>
      <c r="S16" s="44">
        <f>'Expenses summary'!AH63</f>
        <v>0</v>
      </c>
      <c r="T16" s="44">
        <f>'Expenses summary'!AI63</f>
        <v>0</v>
      </c>
      <c r="U16" s="44">
        <f>'Expenses summary'!AJ63</f>
        <v>0</v>
      </c>
      <c r="V16" s="44">
        <f>'Expenses summary'!AK63</f>
        <v>0</v>
      </c>
      <c r="W16" s="44">
        <f>'Expenses summary'!AL63</f>
        <v>0</v>
      </c>
      <c r="X16" s="44">
        <f>'Expenses summary'!AM63</f>
        <v>0</v>
      </c>
      <c r="Y16" s="44">
        <f>'Expenses summary'!AN63</f>
        <v>0</v>
      </c>
      <c r="Z16" s="44">
        <f>'Expenses summary'!AO63</f>
        <v>0</v>
      </c>
      <c r="AA16" s="45">
        <f>'Expenses summary'!AP63</f>
        <v>0</v>
      </c>
      <c r="AB16" s="46">
        <f t="shared" ref="AB16:AM16" si="18">O16-B16</f>
        <v>0</v>
      </c>
      <c r="AC16" s="44">
        <f t="shared" si="18"/>
        <v>0</v>
      </c>
      <c r="AD16" s="44">
        <f t="shared" si="18"/>
        <v>0</v>
      </c>
      <c r="AE16" s="44">
        <f t="shared" si="18"/>
        <v>0</v>
      </c>
      <c r="AF16" s="44">
        <f t="shared" si="18"/>
        <v>0</v>
      </c>
      <c r="AG16" s="44">
        <f t="shared" si="18"/>
        <v>0</v>
      </c>
      <c r="AH16" s="44">
        <f t="shared" si="18"/>
        <v>0</v>
      </c>
      <c r="AI16" s="44">
        <f t="shared" si="18"/>
        <v>0</v>
      </c>
      <c r="AJ16" s="44">
        <f t="shared" si="18"/>
        <v>0</v>
      </c>
      <c r="AK16" s="44">
        <f t="shared" si="18"/>
        <v>0</v>
      </c>
      <c r="AL16" s="44">
        <f t="shared" si="18"/>
        <v>0</v>
      </c>
      <c r="AM16" s="44">
        <f t="shared" si="18"/>
        <v>0</v>
      </c>
      <c r="AN16" s="47">
        <f t="shared" si="17"/>
        <v>0</v>
      </c>
    </row>
    <row r="17" ht="21.75" customHeight="1">
      <c r="A17" s="32" t="str">
        <f>'Expenses summary'!$AC64</f>
        <v>Insurance</v>
      </c>
      <c r="B17" s="43">
        <f>'Expenses summary'!B7+'Expenses summary'!P36</f>
        <v>0</v>
      </c>
      <c r="C17" s="44">
        <f>'Expenses summary'!C7+'Expenses summary'!Q36</f>
        <v>0</v>
      </c>
      <c r="D17" s="44">
        <f>'Expenses summary'!D7+'Expenses summary'!R36</f>
        <v>0</v>
      </c>
      <c r="E17" s="44">
        <f>'Expenses summary'!E7+'Expenses summary'!S36</f>
        <v>0</v>
      </c>
      <c r="F17" s="44">
        <f>'Expenses summary'!F7+'Expenses summary'!T36</f>
        <v>0</v>
      </c>
      <c r="G17" s="44">
        <f>'Expenses summary'!G7+'Expenses summary'!U36</f>
        <v>0</v>
      </c>
      <c r="H17" s="44">
        <f>'Expenses summary'!H7+'Expenses summary'!V36</f>
        <v>0</v>
      </c>
      <c r="I17" s="44">
        <f>'Expenses summary'!I7+'Expenses summary'!W36</f>
        <v>0</v>
      </c>
      <c r="J17" s="44">
        <f>'Expenses summary'!J7+'Expenses summary'!X36</f>
        <v>0</v>
      </c>
      <c r="K17" s="44">
        <f>'Expenses summary'!K7+'Expenses summary'!Y36</f>
        <v>0</v>
      </c>
      <c r="L17" s="44">
        <f>'Expenses summary'!L7+'Expenses summary'!Z36</f>
        <v>0</v>
      </c>
      <c r="M17" s="44">
        <f>'Expenses summary'!M7+'Expenses summary'!AA36</f>
        <v>0</v>
      </c>
      <c r="N17" s="45">
        <f>'Expenses summary'!N7</f>
        <v>0</v>
      </c>
      <c r="O17" s="46">
        <f>'Expenses summary'!AD64</f>
        <v>0</v>
      </c>
      <c r="P17" s="44">
        <f>'Expenses summary'!AE64</f>
        <v>0</v>
      </c>
      <c r="Q17" s="44">
        <f>'Expenses summary'!AF64</f>
        <v>0</v>
      </c>
      <c r="R17" s="44">
        <f>'Expenses summary'!AG64</f>
        <v>0</v>
      </c>
      <c r="S17" s="44">
        <f>'Expenses summary'!AH64</f>
        <v>0</v>
      </c>
      <c r="T17" s="44">
        <f>'Expenses summary'!AI64</f>
        <v>0</v>
      </c>
      <c r="U17" s="44">
        <f>'Expenses summary'!AJ64</f>
        <v>0</v>
      </c>
      <c r="V17" s="44">
        <f>'Expenses summary'!AK64</f>
        <v>0</v>
      </c>
      <c r="W17" s="44">
        <f>'Expenses summary'!AL64</f>
        <v>0</v>
      </c>
      <c r="X17" s="44">
        <f>'Expenses summary'!AM64</f>
        <v>0</v>
      </c>
      <c r="Y17" s="44">
        <f>'Expenses summary'!AN64</f>
        <v>0</v>
      </c>
      <c r="Z17" s="44">
        <f>'Expenses summary'!AO64</f>
        <v>0</v>
      </c>
      <c r="AA17" s="45">
        <f>'Expenses summary'!AP64</f>
        <v>0</v>
      </c>
      <c r="AB17" s="46">
        <f t="shared" ref="AB17:AM17" si="19">O17-B17</f>
        <v>0</v>
      </c>
      <c r="AC17" s="44">
        <f t="shared" si="19"/>
        <v>0</v>
      </c>
      <c r="AD17" s="44">
        <f t="shared" si="19"/>
        <v>0</v>
      </c>
      <c r="AE17" s="44">
        <f t="shared" si="19"/>
        <v>0</v>
      </c>
      <c r="AF17" s="44">
        <f t="shared" si="19"/>
        <v>0</v>
      </c>
      <c r="AG17" s="44">
        <f t="shared" si="19"/>
        <v>0</v>
      </c>
      <c r="AH17" s="44">
        <f t="shared" si="19"/>
        <v>0</v>
      </c>
      <c r="AI17" s="44">
        <f t="shared" si="19"/>
        <v>0</v>
      </c>
      <c r="AJ17" s="44">
        <f t="shared" si="19"/>
        <v>0</v>
      </c>
      <c r="AK17" s="44">
        <f t="shared" si="19"/>
        <v>0</v>
      </c>
      <c r="AL17" s="44">
        <f t="shared" si="19"/>
        <v>0</v>
      </c>
      <c r="AM17" s="44">
        <f t="shared" si="19"/>
        <v>0</v>
      </c>
      <c r="AN17" s="47">
        <f t="shared" si="17"/>
        <v>0</v>
      </c>
    </row>
    <row r="18" ht="21.75" customHeight="1">
      <c r="A18" s="32" t="str">
        <f>'Expenses summary'!$AC65</f>
        <v>Tax</v>
      </c>
      <c r="B18" s="43">
        <f>'Expenses summary'!B8+'Expenses summary'!P37</f>
        <v>0</v>
      </c>
      <c r="C18" s="44">
        <f>'Expenses summary'!C8+'Expenses summary'!Q37</f>
        <v>0</v>
      </c>
      <c r="D18" s="44">
        <f>'Expenses summary'!D8+'Expenses summary'!R37</f>
        <v>0</v>
      </c>
      <c r="E18" s="44">
        <f>'Expenses summary'!E8+'Expenses summary'!S37</f>
        <v>0</v>
      </c>
      <c r="F18" s="44">
        <f>'Expenses summary'!F8+'Expenses summary'!T37</f>
        <v>0</v>
      </c>
      <c r="G18" s="44">
        <f>'Expenses summary'!G8+'Expenses summary'!U37</f>
        <v>0</v>
      </c>
      <c r="H18" s="44">
        <f>'Expenses summary'!H8+'Expenses summary'!V37</f>
        <v>0</v>
      </c>
      <c r="I18" s="44">
        <f>'Expenses summary'!I8+'Expenses summary'!W37</f>
        <v>0</v>
      </c>
      <c r="J18" s="44">
        <f>'Expenses summary'!J8+'Expenses summary'!X37</f>
        <v>0</v>
      </c>
      <c r="K18" s="44">
        <f>'Expenses summary'!K8+'Expenses summary'!Y37</f>
        <v>0</v>
      </c>
      <c r="L18" s="44">
        <f>'Expenses summary'!L8+'Expenses summary'!Z37</f>
        <v>0</v>
      </c>
      <c r="M18" s="44">
        <f>'Expenses summary'!M8+'Expenses summary'!AA37</f>
        <v>0</v>
      </c>
      <c r="N18" s="45">
        <f>'Expenses summary'!N8</f>
        <v>0</v>
      </c>
      <c r="O18" s="46">
        <f>'Expenses summary'!AD65</f>
        <v>0</v>
      </c>
      <c r="P18" s="44">
        <f>'Expenses summary'!AE65</f>
        <v>0</v>
      </c>
      <c r="Q18" s="44">
        <f>'Expenses summary'!AF65</f>
        <v>0</v>
      </c>
      <c r="R18" s="44">
        <f>'Expenses summary'!AG65</f>
        <v>0</v>
      </c>
      <c r="S18" s="44">
        <f>'Expenses summary'!AH65</f>
        <v>0</v>
      </c>
      <c r="T18" s="44">
        <f>'Expenses summary'!AI65</f>
        <v>0</v>
      </c>
      <c r="U18" s="44">
        <f>'Expenses summary'!AJ65</f>
        <v>0</v>
      </c>
      <c r="V18" s="44">
        <f>'Expenses summary'!AK65</f>
        <v>0</v>
      </c>
      <c r="W18" s="44">
        <f>'Expenses summary'!AL65</f>
        <v>0</v>
      </c>
      <c r="X18" s="44">
        <f>'Expenses summary'!AM65</f>
        <v>0</v>
      </c>
      <c r="Y18" s="44">
        <f>'Expenses summary'!AN65</f>
        <v>0</v>
      </c>
      <c r="Z18" s="44">
        <f>'Expenses summary'!AO65</f>
        <v>0</v>
      </c>
      <c r="AA18" s="45">
        <f>'Expenses summary'!AP65</f>
        <v>0</v>
      </c>
      <c r="AB18" s="46">
        <f t="shared" ref="AB18:AM18" si="20">O18-B18</f>
        <v>0</v>
      </c>
      <c r="AC18" s="44">
        <f t="shared" si="20"/>
        <v>0</v>
      </c>
      <c r="AD18" s="44">
        <f t="shared" si="20"/>
        <v>0</v>
      </c>
      <c r="AE18" s="44">
        <f t="shared" si="20"/>
        <v>0</v>
      </c>
      <c r="AF18" s="44">
        <f t="shared" si="20"/>
        <v>0</v>
      </c>
      <c r="AG18" s="44">
        <f t="shared" si="20"/>
        <v>0</v>
      </c>
      <c r="AH18" s="44">
        <f t="shared" si="20"/>
        <v>0</v>
      </c>
      <c r="AI18" s="44">
        <f t="shared" si="20"/>
        <v>0</v>
      </c>
      <c r="AJ18" s="44">
        <f t="shared" si="20"/>
        <v>0</v>
      </c>
      <c r="AK18" s="44">
        <f t="shared" si="20"/>
        <v>0</v>
      </c>
      <c r="AL18" s="44">
        <f t="shared" si="20"/>
        <v>0</v>
      </c>
      <c r="AM18" s="44">
        <f t="shared" si="20"/>
        <v>0</v>
      </c>
      <c r="AN18" s="47">
        <f t="shared" si="17"/>
        <v>0</v>
      </c>
    </row>
    <row r="19" ht="21.75" customHeight="1">
      <c r="A19" s="32" t="str">
        <f>'Expenses summary'!$AC66</f>
        <v>Internet</v>
      </c>
      <c r="B19" s="43">
        <f>'Expenses summary'!B9+'Expenses summary'!P38</f>
        <v>0</v>
      </c>
      <c r="C19" s="44">
        <f>'Expenses summary'!C9+'Expenses summary'!Q38</f>
        <v>0</v>
      </c>
      <c r="D19" s="44">
        <f>'Expenses summary'!D9+'Expenses summary'!R38</f>
        <v>0</v>
      </c>
      <c r="E19" s="44">
        <f>'Expenses summary'!E9+'Expenses summary'!S38</f>
        <v>0</v>
      </c>
      <c r="F19" s="44">
        <f>'Expenses summary'!F9+'Expenses summary'!T38</f>
        <v>0</v>
      </c>
      <c r="G19" s="44">
        <f>'Expenses summary'!G9+'Expenses summary'!U38</f>
        <v>0</v>
      </c>
      <c r="H19" s="44">
        <f>'Expenses summary'!H9+'Expenses summary'!V38</f>
        <v>0</v>
      </c>
      <c r="I19" s="44">
        <f>'Expenses summary'!I9+'Expenses summary'!W38</f>
        <v>0</v>
      </c>
      <c r="J19" s="44">
        <f>'Expenses summary'!J9+'Expenses summary'!X38</f>
        <v>0</v>
      </c>
      <c r="K19" s="44">
        <f>'Expenses summary'!K9+'Expenses summary'!Y38</f>
        <v>0</v>
      </c>
      <c r="L19" s="44">
        <f>'Expenses summary'!L9+'Expenses summary'!Z38</f>
        <v>0</v>
      </c>
      <c r="M19" s="44">
        <f>'Expenses summary'!M9+'Expenses summary'!AA38</f>
        <v>0</v>
      </c>
      <c r="N19" s="45">
        <f>'Expenses summary'!N9</f>
        <v>0</v>
      </c>
      <c r="O19" s="46">
        <f>'Expenses summary'!AD66</f>
        <v>0</v>
      </c>
      <c r="P19" s="44">
        <f>'Expenses summary'!AE66</f>
        <v>0</v>
      </c>
      <c r="Q19" s="44">
        <f>'Expenses summary'!AF66</f>
        <v>0</v>
      </c>
      <c r="R19" s="44">
        <f>'Expenses summary'!AG66</f>
        <v>0</v>
      </c>
      <c r="S19" s="44">
        <f>'Expenses summary'!AH66</f>
        <v>0</v>
      </c>
      <c r="T19" s="44">
        <f>'Expenses summary'!AI66</f>
        <v>0</v>
      </c>
      <c r="U19" s="44">
        <f>'Expenses summary'!AJ66</f>
        <v>0</v>
      </c>
      <c r="V19" s="44">
        <f>'Expenses summary'!AK66</f>
        <v>0</v>
      </c>
      <c r="W19" s="44">
        <f>'Expenses summary'!AL66</f>
        <v>0</v>
      </c>
      <c r="X19" s="44">
        <f>'Expenses summary'!AM66</f>
        <v>0</v>
      </c>
      <c r="Y19" s="44">
        <f>'Expenses summary'!AN66</f>
        <v>0</v>
      </c>
      <c r="Z19" s="44">
        <f>'Expenses summary'!AO66</f>
        <v>0</v>
      </c>
      <c r="AA19" s="45">
        <f>'Expenses summary'!AP66</f>
        <v>0</v>
      </c>
      <c r="AB19" s="46">
        <f t="shared" ref="AB19:AM19" si="21">O19-B19</f>
        <v>0</v>
      </c>
      <c r="AC19" s="44">
        <f t="shared" si="21"/>
        <v>0</v>
      </c>
      <c r="AD19" s="44">
        <f t="shared" si="21"/>
        <v>0</v>
      </c>
      <c r="AE19" s="44">
        <f t="shared" si="21"/>
        <v>0</v>
      </c>
      <c r="AF19" s="44">
        <f t="shared" si="21"/>
        <v>0</v>
      </c>
      <c r="AG19" s="44">
        <f t="shared" si="21"/>
        <v>0</v>
      </c>
      <c r="AH19" s="44">
        <f t="shared" si="21"/>
        <v>0</v>
      </c>
      <c r="AI19" s="44">
        <f t="shared" si="21"/>
        <v>0</v>
      </c>
      <c r="AJ19" s="44">
        <f t="shared" si="21"/>
        <v>0</v>
      </c>
      <c r="AK19" s="44">
        <f t="shared" si="21"/>
        <v>0</v>
      </c>
      <c r="AL19" s="44">
        <f t="shared" si="21"/>
        <v>0</v>
      </c>
      <c r="AM19" s="44">
        <f t="shared" si="21"/>
        <v>0</v>
      </c>
      <c r="AN19" s="47">
        <f t="shared" si="17"/>
        <v>0</v>
      </c>
    </row>
    <row r="20" ht="21.75" customHeight="1">
      <c r="A20" s="32" t="str">
        <f>'Expenses summary'!$AC67</f>
        <v>Phone expenses</v>
      </c>
      <c r="B20" s="43">
        <f>'Expenses summary'!B10+'Expenses summary'!P39</f>
        <v>0</v>
      </c>
      <c r="C20" s="44">
        <f>'Expenses summary'!C10+'Expenses summary'!Q39</f>
        <v>0</v>
      </c>
      <c r="D20" s="44">
        <f>'Expenses summary'!D10+'Expenses summary'!R39</f>
        <v>0</v>
      </c>
      <c r="E20" s="44">
        <f>'Expenses summary'!E10+'Expenses summary'!S39</f>
        <v>0</v>
      </c>
      <c r="F20" s="44">
        <f>'Expenses summary'!F10+'Expenses summary'!T39</f>
        <v>0</v>
      </c>
      <c r="G20" s="44">
        <f>'Expenses summary'!G10+'Expenses summary'!U39</f>
        <v>0</v>
      </c>
      <c r="H20" s="44">
        <f>'Expenses summary'!H10+'Expenses summary'!V39</f>
        <v>0</v>
      </c>
      <c r="I20" s="44">
        <f>'Expenses summary'!I10+'Expenses summary'!W39</f>
        <v>0</v>
      </c>
      <c r="J20" s="44">
        <f>'Expenses summary'!J10+'Expenses summary'!X39</f>
        <v>0</v>
      </c>
      <c r="K20" s="44">
        <f>'Expenses summary'!K10+'Expenses summary'!Y39</f>
        <v>0</v>
      </c>
      <c r="L20" s="44">
        <f>'Expenses summary'!L10+'Expenses summary'!Z39</f>
        <v>0</v>
      </c>
      <c r="M20" s="44">
        <f>'Expenses summary'!M10+'Expenses summary'!AA39</f>
        <v>0</v>
      </c>
      <c r="N20" s="45">
        <f>'Expenses summary'!N10</f>
        <v>0</v>
      </c>
      <c r="O20" s="46">
        <f>'Expenses summary'!AD67</f>
        <v>0</v>
      </c>
      <c r="P20" s="44">
        <f>'Expenses summary'!AE67</f>
        <v>0</v>
      </c>
      <c r="Q20" s="44">
        <f>'Expenses summary'!AF67</f>
        <v>0</v>
      </c>
      <c r="R20" s="44">
        <f>'Expenses summary'!AG67</f>
        <v>0</v>
      </c>
      <c r="S20" s="44">
        <f>'Expenses summary'!AH67</f>
        <v>0</v>
      </c>
      <c r="T20" s="44">
        <f>'Expenses summary'!AI67</f>
        <v>0</v>
      </c>
      <c r="U20" s="44">
        <f>'Expenses summary'!AJ67</f>
        <v>0</v>
      </c>
      <c r="V20" s="44">
        <f>'Expenses summary'!AK67</f>
        <v>0</v>
      </c>
      <c r="W20" s="44">
        <f>'Expenses summary'!AL67</f>
        <v>0</v>
      </c>
      <c r="X20" s="44">
        <f>'Expenses summary'!AM67</f>
        <v>0</v>
      </c>
      <c r="Y20" s="44">
        <f>'Expenses summary'!AN67</f>
        <v>0</v>
      </c>
      <c r="Z20" s="44">
        <f>'Expenses summary'!AO67</f>
        <v>0</v>
      </c>
      <c r="AA20" s="45">
        <f>'Expenses summary'!AP67</f>
        <v>0</v>
      </c>
      <c r="AB20" s="46">
        <f t="shared" ref="AB20:AM20" si="22">O20-B20</f>
        <v>0</v>
      </c>
      <c r="AC20" s="44">
        <f t="shared" si="22"/>
        <v>0</v>
      </c>
      <c r="AD20" s="44">
        <f t="shared" si="22"/>
        <v>0</v>
      </c>
      <c r="AE20" s="44">
        <f t="shared" si="22"/>
        <v>0</v>
      </c>
      <c r="AF20" s="44">
        <f t="shared" si="22"/>
        <v>0</v>
      </c>
      <c r="AG20" s="44">
        <f t="shared" si="22"/>
        <v>0</v>
      </c>
      <c r="AH20" s="44">
        <f t="shared" si="22"/>
        <v>0</v>
      </c>
      <c r="AI20" s="44">
        <f t="shared" si="22"/>
        <v>0</v>
      </c>
      <c r="AJ20" s="44">
        <f t="shared" si="22"/>
        <v>0</v>
      </c>
      <c r="AK20" s="44">
        <f t="shared" si="22"/>
        <v>0</v>
      </c>
      <c r="AL20" s="44">
        <f t="shared" si="22"/>
        <v>0</v>
      </c>
      <c r="AM20" s="44">
        <f t="shared" si="22"/>
        <v>0</v>
      </c>
      <c r="AN20" s="47">
        <f t="shared" si="17"/>
        <v>0</v>
      </c>
    </row>
    <row r="21" ht="21.75" customHeight="1">
      <c r="A21" s="32" t="str">
        <f>'Expenses summary'!$AC68</f>
        <v>Data backup</v>
      </c>
      <c r="B21" s="43">
        <f>'Expenses summary'!B11+'Expenses summary'!P40</f>
        <v>0</v>
      </c>
      <c r="C21" s="44">
        <f>'Expenses summary'!C11+'Expenses summary'!Q40</f>
        <v>0</v>
      </c>
      <c r="D21" s="44">
        <f>'Expenses summary'!D11+'Expenses summary'!R40</f>
        <v>0</v>
      </c>
      <c r="E21" s="44">
        <f>'Expenses summary'!E11+'Expenses summary'!S40</f>
        <v>0</v>
      </c>
      <c r="F21" s="44">
        <f>'Expenses summary'!F11+'Expenses summary'!T40</f>
        <v>0</v>
      </c>
      <c r="G21" s="44">
        <f>'Expenses summary'!G11+'Expenses summary'!U40</f>
        <v>0</v>
      </c>
      <c r="H21" s="44">
        <f>'Expenses summary'!H11+'Expenses summary'!V40</f>
        <v>0</v>
      </c>
      <c r="I21" s="44">
        <f>'Expenses summary'!I11+'Expenses summary'!W40</f>
        <v>0</v>
      </c>
      <c r="J21" s="44">
        <f>'Expenses summary'!J11+'Expenses summary'!X40</f>
        <v>0</v>
      </c>
      <c r="K21" s="44">
        <f>'Expenses summary'!K11+'Expenses summary'!Y40</f>
        <v>0</v>
      </c>
      <c r="L21" s="44">
        <f>'Expenses summary'!L11+'Expenses summary'!Z40</f>
        <v>0</v>
      </c>
      <c r="M21" s="44">
        <f>'Expenses summary'!M11+'Expenses summary'!AA40</f>
        <v>0</v>
      </c>
      <c r="N21" s="45">
        <f>'Expenses summary'!N11</f>
        <v>0</v>
      </c>
      <c r="O21" s="46">
        <f>'Expenses summary'!AD68</f>
        <v>0</v>
      </c>
      <c r="P21" s="44">
        <f>'Expenses summary'!AE68</f>
        <v>0</v>
      </c>
      <c r="Q21" s="44">
        <f>'Expenses summary'!AF68</f>
        <v>0</v>
      </c>
      <c r="R21" s="44">
        <f>'Expenses summary'!AG68</f>
        <v>0</v>
      </c>
      <c r="S21" s="44">
        <f>'Expenses summary'!AH68</f>
        <v>0</v>
      </c>
      <c r="T21" s="44">
        <f>'Expenses summary'!AI68</f>
        <v>0</v>
      </c>
      <c r="U21" s="44">
        <f>'Expenses summary'!AJ68</f>
        <v>0</v>
      </c>
      <c r="V21" s="44">
        <f>'Expenses summary'!AK68</f>
        <v>0</v>
      </c>
      <c r="W21" s="44">
        <f>'Expenses summary'!AL68</f>
        <v>0</v>
      </c>
      <c r="X21" s="44">
        <f>'Expenses summary'!AM68</f>
        <v>0</v>
      </c>
      <c r="Y21" s="44">
        <f>'Expenses summary'!AN68</f>
        <v>0</v>
      </c>
      <c r="Z21" s="44">
        <f>'Expenses summary'!AO68</f>
        <v>0</v>
      </c>
      <c r="AA21" s="45">
        <f>'Expenses summary'!AP68</f>
        <v>0</v>
      </c>
      <c r="AB21" s="46">
        <f t="shared" ref="AB21:AM21" si="23">O21-B21</f>
        <v>0</v>
      </c>
      <c r="AC21" s="44">
        <f t="shared" si="23"/>
        <v>0</v>
      </c>
      <c r="AD21" s="44">
        <f t="shared" si="23"/>
        <v>0</v>
      </c>
      <c r="AE21" s="44">
        <f t="shared" si="23"/>
        <v>0</v>
      </c>
      <c r="AF21" s="44">
        <f t="shared" si="23"/>
        <v>0</v>
      </c>
      <c r="AG21" s="44">
        <f t="shared" si="23"/>
        <v>0</v>
      </c>
      <c r="AH21" s="44">
        <f t="shared" si="23"/>
        <v>0</v>
      </c>
      <c r="AI21" s="44">
        <f t="shared" si="23"/>
        <v>0</v>
      </c>
      <c r="AJ21" s="44">
        <f t="shared" si="23"/>
        <v>0</v>
      </c>
      <c r="AK21" s="44">
        <f t="shared" si="23"/>
        <v>0</v>
      </c>
      <c r="AL21" s="44">
        <f t="shared" si="23"/>
        <v>0</v>
      </c>
      <c r="AM21" s="44">
        <f t="shared" si="23"/>
        <v>0</v>
      </c>
      <c r="AN21" s="47">
        <f t="shared" si="17"/>
        <v>0</v>
      </c>
    </row>
    <row r="22" ht="21.75" customHeight="1">
      <c r="A22" s="32" t="str">
        <f>'Expenses summary'!$AC69</f>
        <v>Email hosting</v>
      </c>
      <c r="B22" s="43">
        <f>'Expenses summary'!B12+'Expenses summary'!P41</f>
        <v>0</v>
      </c>
      <c r="C22" s="44">
        <f>'Expenses summary'!C12+'Expenses summary'!Q41</f>
        <v>0</v>
      </c>
      <c r="D22" s="44">
        <f>'Expenses summary'!D12+'Expenses summary'!R41</f>
        <v>0</v>
      </c>
      <c r="E22" s="44">
        <f>'Expenses summary'!E12+'Expenses summary'!S41</f>
        <v>0</v>
      </c>
      <c r="F22" s="44">
        <f>'Expenses summary'!F12+'Expenses summary'!T41</f>
        <v>0</v>
      </c>
      <c r="G22" s="44">
        <f>'Expenses summary'!G12+'Expenses summary'!U41</f>
        <v>0</v>
      </c>
      <c r="H22" s="44">
        <f>'Expenses summary'!H12+'Expenses summary'!V41</f>
        <v>0</v>
      </c>
      <c r="I22" s="44">
        <f>'Expenses summary'!I12+'Expenses summary'!W41</f>
        <v>0</v>
      </c>
      <c r="J22" s="44">
        <f>'Expenses summary'!J12+'Expenses summary'!X41</f>
        <v>0</v>
      </c>
      <c r="K22" s="44">
        <f>'Expenses summary'!K12+'Expenses summary'!Y41</f>
        <v>0</v>
      </c>
      <c r="L22" s="44">
        <f>'Expenses summary'!L12+'Expenses summary'!Z41</f>
        <v>0</v>
      </c>
      <c r="M22" s="44">
        <f>'Expenses summary'!M12+'Expenses summary'!AA41</f>
        <v>0</v>
      </c>
      <c r="N22" s="45">
        <f>'Expenses summary'!N12</f>
        <v>0</v>
      </c>
      <c r="O22" s="46">
        <f>'Expenses summary'!AD69</f>
        <v>0</v>
      </c>
      <c r="P22" s="44">
        <f>'Expenses summary'!AE69</f>
        <v>0</v>
      </c>
      <c r="Q22" s="44">
        <f>'Expenses summary'!AF69</f>
        <v>0</v>
      </c>
      <c r="R22" s="44">
        <f>'Expenses summary'!AG69</f>
        <v>0</v>
      </c>
      <c r="S22" s="44">
        <f>'Expenses summary'!AH69</f>
        <v>0</v>
      </c>
      <c r="T22" s="44">
        <f>'Expenses summary'!AI69</f>
        <v>0</v>
      </c>
      <c r="U22" s="44">
        <f>'Expenses summary'!AJ69</f>
        <v>0</v>
      </c>
      <c r="V22" s="44">
        <f>'Expenses summary'!AK69</f>
        <v>0</v>
      </c>
      <c r="W22" s="44">
        <f>'Expenses summary'!AL69</f>
        <v>0</v>
      </c>
      <c r="X22" s="44">
        <f>'Expenses summary'!AM69</f>
        <v>0</v>
      </c>
      <c r="Y22" s="44">
        <f>'Expenses summary'!AN69</f>
        <v>0</v>
      </c>
      <c r="Z22" s="44">
        <f>'Expenses summary'!AO69</f>
        <v>0</v>
      </c>
      <c r="AA22" s="45">
        <f>'Expenses summary'!AP69</f>
        <v>0</v>
      </c>
      <c r="AB22" s="46">
        <f t="shared" ref="AB22:AM22" si="24">O22-B22</f>
        <v>0</v>
      </c>
      <c r="AC22" s="44">
        <f t="shared" si="24"/>
        <v>0</v>
      </c>
      <c r="AD22" s="44">
        <f t="shared" si="24"/>
        <v>0</v>
      </c>
      <c r="AE22" s="44">
        <f t="shared" si="24"/>
        <v>0</v>
      </c>
      <c r="AF22" s="44">
        <f t="shared" si="24"/>
        <v>0</v>
      </c>
      <c r="AG22" s="44">
        <f t="shared" si="24"/>
        <v>0</v>
      </c>
      <c r="AH22" s="44">
        <f t="shared" si="24"/>
        <v>0</v>
      </c>
      <c r="AI22" s="44">
        <f t="shared" si="24"/>
        <v>0</v>
      </c>
      <c r="AJ22" s="44">
        <f t="shared" si="24"/>
        <v>0</v>
      </c>
      <c r="AK22" s="44">
        <f t="shared" si="24"/>
        <v>0</v>
      </c>
      <c r="AL22" s="44">
        <f t="shared" si="24"/>
        <v>0</v>
      </c>
      <c r="AM22" s="44">
        <f t="shared" si="24"/>
        <v>0</v>
      </c>
      <c r="AN22" s="47">
        <f t="shared" si="17"/>
        <v>0</v>
      </c>
    </row>
    <row r="23" ht="36.0" customHeight="1">
      <c r="A23" s="32" t="str">
        <f>'Expenses summary'!$AC70</f>
        <v>Website hosting and running</v>
      </c>
      <c r="B23" s="43">
        <f>'Expenses summary'!B13+'Expenses summary'!P42</f>
        <v>0</v>
      </c>
      <c r="C23" s="44">
        <f>'Expenses summary'!C13+'Expenses summary'!Q42</f>
        <v>0</v>
      </c>
      <c r="D23" s="44">
        <f>'Expenses summary'!D13+'Expenses summary'!R42</f>
        <v>0</v>
      </c>
      <c r="E23" s="44">
        <f>'Expenses summary'!E13+'Expenses summary'!S42</f>
        <v>0</v>
      </c>
      <c r="F23" s="44">
        <f>'Expenses summary'!F13+'Expenses summary'!T42</f>
        <v>0</v>
      </c>
      <c r="G23" s="44">
        <f>'Expenses summary'!G13+'Expenses summary'!U42</f>
        <v>0</v>
      </c>
      <c r="H23" s="44">
        <f>'Expenses summary'!H13+'Expenses summary'!V42</f>
        <v>0</v>
      </c>
      <c r="I23" s="44">
        <f>'Expenses summary'!I13+'Expenses summary'!W42</f>
        <v>0</v>
      </c>
      <c r="J23" s="44">
        <f>'Expenses summary'!J13+'Expenses summary'!X42</f>
        <v>0</v>
      </c>
      <c r="K23" s="44">
        <f>'Expenses summary'!K13+'Expenses summary'!Y42</f>
        <v>0</v>
      </c>
      <c r="L23" s="44">
        <f>'Expenses summary'!L13+'Expenses summary'!Z42</f>
        <v>0</v>
      </c>
      <c r="M23" s="44">
        <f>'Expenses summary'!M13+'Expenses summary'!AA42</f>
        <v>0</v>
      </c>
      <c r="N23" s="45">
        <f>'Expenses summary'!N13</f>
        <v>0</v>
      </c>
      <c r="O23" s="46">
        <f>'Expenses summary'!AD70</f>
        <v>0</v>
      </c>
      <c r="P23" s="44">
        <f>'Expenses summary'!AE70</f>
        <v>0</v>
      </c>
      <c r="Q23" s="44">
        <f>'Expenses summary'!AF70</f>
        <v>0</v>
      </c>
      <c r="R23" s="44">
        <f>'Expenses summary'!AG70</f>
        <v>0</v>
      </c>
      <c r="S23" s="44">
        <f>'Expenses summary'!AH70</f>
        <v>0</v>
      </c>
      <c r="T23" s="44">
        <f>'Expenses summary'!AI70</f>
        <v>0</v>
      </c>
      <c r="U23" s="44">
        <f>'Expenses summary'!AJ70</f>
        <v>0</v>
      </c>
      <c r="V23" s="44">
        <f>'Expenses summary'!AK70</f>
        <v>0</v>
      </c>
      <c r="W23" s="44">
        <f>'Expenses summary'!AL70</f>
        <v>0</v>
      </c>
      <c r="X23" s="44">
        <f>'Expenses summary'!AM70</f>
        <v>0</v>
      </c>
      <c r="Y23" s="44">
        <f>'Expenses summary'!AN70</f>
        <v>0</v>
      </c>
      <c r="Z23" s="44">
        <f>'Expenses summary'!AO70</f>
        <v>0</v>
      </c>
      <c r="AA23" s="45">
        <f>'Expenses summary'!AP70</f>
        <v>0</v>
      </c>
      <c r="AB23" s="46">
        <f t="shared" ref="AB23:AM23" si="25">O23-B23</f>
        <v>0</v>
      </c>
      <c r="AC23" s="44">
        <f t="shared" si="25"/>
        <v>0</v>
      </c>
      <c r="AD23" s="44">
        <f t="shared" si="25"/>
        <v>0</v>
      </c>
      <c r="AE23" s="44">
        <f t="shared" si="25"/>
        <v>0</v>
      </c>
      <c r="AF23" s="44">
        <f t="shared" si="25"/>
        <v>0</v>
      </c>
      <c r="AG23" s="44">
        <f t="shared" si="25"/>
        <v>0</v>
      </c>
      <c r="AH23" s="44">
        <f t="shared" si="25"/>
        <v>0</v>
      </c>
      <c r="AI23" s="44">
        <f t="shared" si="25"/>
        <v>0</v>
      </c>
      <c r="AJ23" s="44">
        <f t="shared" si="25"/>
        <v>0</v>
      </c>
      <c r="AK23" s="44">
        <f t="shared" si="25"/>
        <v>0</v>
      </c>
      <c r="AL23" s="44">
        <f t="shared" si="25"/>
        <v>0</v>
      </c>
      <c r="AM23" s="44">
        <f t="shared" si="25"/>
        <v>0</v>
      </c>
      <c r="AN23" s="47">
        <f t="shared" si="17"/>
        <v>0</v>
      </c>
    </row>
    <row r="24" ht="21.75" customHeight="1">
      <c r="A24" s="32" t="str">
        <f>'Expenses summary'!$AC71</f>
        <v>Domain name</v>
      </c>
      <c r="B24" s="43">
        <f>'Expenses summary'!B14+'Expenses summary'!P43</f>
        <v>0</v>
      </c>
      <c r="C24" s="44">
        <f>'Expenses summary'!C14+'Expenses summary'!Q43</f>
        <v>0</v>
      </c>
      <c r="D24" s="44">
        <f>'Expenses summary'!D14+'Expenses summary'!R43</f>
        <v>0</v>
      </c>
      <c r="E24" s="44">
        <f>'Expenses summary'!E14+'Expenses summary'!S43</f>
        <v>0</v>
      </c>
      <c r="F24" s="44">
        <f>'Expenses summary'!F14+'Expenses summary'!T43</f>
        <v>0</v>
      </c>
      <c r="G24" s="44">
        <f>'Expenses summary'!G14+'Expenses summary'!U43</f>
        <v>0</v>
      </c>
      <c r="H24" s="44">
        <f>'Expenses summary'!H14+'Expenses summary'!V43</f>
        <v>0</v>
      </c>
      <c r="I24" s="44">
        <f>'Expenses summary'!I14+'Expenses summary'!W43</f>
        <v>0</v>
      </c>
      <c r="J24" s="44">
        <f>'Expenses summary'!J14+'Expenses summary'!X43</f>
        <v>0</v>
      </c>
      <c r="K24" s="44">
        <f>'Expenses summary'!K14+'Expenses summary'!Y43</f>
        <v>0</v>
      </c>
      <c r="L24" s="44">
        <f>'Expenses summary'!L14+'Expenses summary'!Z43</f>
        <v>0</v>
      </c>
      <c r="M24" s="44">
        <f>'Expenses summary'!M14+'Expenses summary'!AA43</f>
        <v>0</v>
      </c>
      <c r="N24" s="45">
        <f>'Expenses summary'!N14</f>
        <v>0</v>
      </c>
      <c r="O24" s="46">
        <f>'Expenses summary'!AD71</f>
        <v>0</v>
      </c>
      <c r="P24" s="44">
        <f>'Expenses summary'!AE71</f>
        <v>0</v>
      </c>
      <c r="Q24" s="44">
        <f>'Expenses summary'!AF71</f>
        <v>0</v>
      </c>
      <c r="R24" s="44">
        <f>'Expenses summary'!AG71</f>
        <v>0</v>
      </c>
      <c r="S24" s="44">
        <f>'Expenses summary'!AH71</f>
        <v>0</v>
      </c>
      <c r="T24" s="44">
        <f>'Expenses summary'!AI71</f>
        <v>0</v>
      </c>
      <c r="U24" s="44">
        <f>'Expenses summary'!AJ71</f>
        <v>0</v>
      </c>
      <c r="V24" s="44">
        <f>'Expenses summary'!AK71</f>
        <v>0</v>
      </c>
      <c r="W24" s="44">
        <f>'Expenses summary'!AL71</f>
        <v>0</v>
      </c>
      <c r="X24" s="44">
        <f>'Expenses summary'!AM71</f>
        <v>0</v>
      </c>
      <c r="Y24" s="44">
        <f>'Expenses summary'!AN71</f>
        <v>0</v>
      </c>
      <c r="Z24" s="44">
        <f>'Expenses summary'!AO71</f>
        <v>0</v>
      </c>
      <c r="AA24" s="45">
        <f>'Expenses summary'!AP71</f>
        <v>0</v>
      </c>
      <c r="AB24" s="46">
        <f t="shared" ref="AB24:AM24" si="26">O24-B24</f>
        <v>0</v>
      </c>
      <c r="AC24" s="44">
        <f t="shared" si="26"/>
        <v>0</v>
      </c>
      <c r="AD24" s="44">
        <f t="shared" si="26"/>
        <v>0</v>
      </c>
      <c r="AE24" s="44">
        <f t="shared" si="26"/>
        <v>0</v>
      </c>
      <c r="AF24" s="44">
        <f t="shared" si="26"/>
        <v>0</v>
      </c>
      <c r="AG24" s="44">
        <f t="shared" si="26"/>
        <v>0</v>
      </c>
      <c r="AH24" s="44">
        <f t="shared" si="26"/>
        <v>0</v>
      </c>
      <c r="AI24" s="44">
        <f t="shared" si="26"/>
        <v>0</v>
      </c>
      <c r="AJ24" s="44">
        <f t="shared" si="26"/>
        <v>0</v>
      </c>
      <c r="AK24" s="44">
        <f t="shared" si="26"/>
        <v>0</v>
      </c>
      <c r="AL24" s="44">
        <f t="shared" si="26"/>
        <v>0</v>
      </c>
      <c r="AM24" s="44">
        <f t="shared" si="26"/>
        <v>0</v>
      </c>
      <c r="AN24" s="47">
        <f t="shared" si="17"/>
        <v>0</v>
      </c>
    </row>
    <row r="25" ht="21.75" customHeight="1">
      <c r="A25" s="32" t="str">
        <f>'Expenses summary'!$AC72</f>
        <v>Advertising</v>
      </c>
      <c r="B25" s="43">
        <f>'Expenses summary'!B15+'Expenses summary'!P44</f>
        <v>0</v>
      </c>
      <c r="C25" s="44">
        <f>'Expenses summary'!C15+'Expenses summary'!Q44</f>
        <v>0</v>
      </c>
      <c r="D25" s="44">
        <f>'Expenses summary'!D15+'Expenses summary'!R44</f>
        <v>0</v>
      </c>
      <c r="E25" s="44">
        <f>'Expenses summary'!E15+'Expenses summary'!S44</f>
        <v>0</v>
      </c>
      <c r="F25" s="44">
        <f>'Expenses summary'!F15+'Expenses summary'!T44</f>
        <v>0</v>
      </c>
      <c r="G25" s="44">
        <f>'Expenses summary'!G15+'Expenses summary'!U44</f>
        <v>0</v>
      </c>
      <c r="H25" s="44">
        <f>'Expenses summary'!H15+'Expenses summary'!V44</f>
        <v>0</v>
      </c>
      <c r="I25" s="44">
        <f>'Expenses summary'!I15+'Expenses summary'!W44</f>
        <v>0</v>
      </c>
      <c r="J25" s="44">
        <f>'Expenses summary'!J15+'Expenses summary'!X44</f>
        <v>0</v>
      </c>
      <c r="K25" s="44">
        <f>'Expenses summary'!K15+'Expenses summary'!Y44</f>
        <v>0</v>
      </c>
      <c r="L25" s="44">
        <f>'Expenses summary'!L15+'Expenses summary'!Z44</f>
        <v>0</v>
      </c>
      <c r="M25" s="44">
        <f>'Expenses summary'!M15+'Expenses summary'!AA44</f>
        <v>0</v>
      </c>
      <c r="N25" s="45">
        <f>'Expenses summary'!N15</f>
        <v>0</v>
      </c>
      <c r="O25" s="46">
        <f>'Expenses summary'!AD72</f>
        <v>0</v>
      </c>
      <c r="P25" s="44">
        <f>'Expenses summary'!AE72</f>
        <v>0</v>
      </c>
      <c r="Q25" s="44">
        <f>'Expenses summary'!AF72</f>
        <v>0</v>
      </c>
      <c r="R25" s="44">
        <f>'Expenses summary'!AG72</f>
        <v>0</v>
      </c>
      <c r="S25" s="44">
        <f>'Expenses summary'!AH72</f>
        <v>0</v>
      </c>
      <c r="T25" s="44">
        <f>'Expenses summary'!AI72</f>
        <v>0</v>
      </c>
      <c r="U25" s="44">
        <f>'Expenses summary'!AJ72</f>
        <v>0</v>
      </c>
      <c r="V25" s="44">
        <f>'Expenses summary'!AK72</f>
        <v>0</v>
      </c>
      <c r="W25" s="44">
        <f>'Expenses summary'!AL72</f>
        <v>0</v>
      </c>
      <c r="X25" s="44">
        <f>'Expenses summary'!AM72</f>
        <v>0</v>
      </c>
      <c r="Y25" s="44">
        <f>'Expenses summary'!AN72</f>
        <v>0</v>
      </c>
      <c r="Z25" s="44">
        <f>'Expenses summary'!AO72</f>
        <v>0</v>
      </c>
      <c r="AA25" s="45">
        <f>'Expenses summary'!AP72</f>
        <v>0</v>
      </c>
      <c r="AB25" s="46">
        <f t="shared" ref="AB25:AM25" si="27">O25-B25</f>
        <v>0</v>
      </c>
      <c r="AC25" s="44">
        <f t="shared" si="27"/>
        <v>0</v>
      </c>
      <c r="AD25" s="44">
        <f t="shared" si="27"/>
        <v>0</v>
      </c>
      <c r="AE25" s="44">
        <f t="shared" si="27"/>
        <v>0</v>
      </c>
      <c r="AF25" s="44">
        <f t="shared" si="27"/>
        <v>0</v>
      </c>
      <c r="AG25" s="44">
        <f t="shared" si="27"/>
        <v>0</v>
      </c>
      <c r="AH25" s="44">
        <f t="shared" si="27"/>
        <v>0</v>
      </c>
      <c r="AI25" s="44">
        <f t="shared" si="27"/>
        <v>0</v>
      </c>
      <c r="AJ25" s="44">
        <f t="shared" si="27"/>
        <v>0</v>
      </c>
      <c r="AK25" s="44">
        <f t="shared" si="27"/>
        <v>0</v>
      </c>
      <c r="AL25" s="44">
        <f t="shared" si="27"/>
        <v>0</v>
      </c>
      <c r="AM25" s="44">
        <f t="shared" si="27"/>
        <v>0</v>
      </c>
      <c r="AN25" s="47">
        <f t="shared" si="17"/>
        <v>0</v>
      </c>
    </row>
    <row r="26" ht="21.75" customHeight="1">
      <c r="A26" s="32" t="str">
        <f>'Expenses summary'!$AC73</f>
        <v>Branding</v>
      </c>
      <c r="B26" s="43">
        <f>'Expenses summary'!B16+'Expenses summary'!P45</f>
        <v>0</v>
      </c>
      <c r="C26" s="44">
        <f>'Expenses summary'!C16+'Expenses summary'!Q45</f>
        <v>0</v>
      </c>
      <c r="D26" s="44">
        <f>'Expenses summary'!D16+'Expenses summary'!R45</f>
        <v>0</v>
      </c>
      <c r="E26" s="44">
        <f>'Expenses summary'!E16+'Expenses summary'!S45</f>
        <v>0</v>
      </c>
      <c r="F26" s="44">
        <f>'Expenses summary'!F16+'Expenses summary'!T45</f>
        <v>0</v>
      </c>
      <c r="G26" s="44">
        <f>'Expenses summary'!G16+'Expenses summary'!U45</f>
        <v>0</v>
      </c>
      <c r="H26" s="44">
        <f>'Expenses summary'!H16+'Expenses summary'!V45</f>
        <v>0</v>
      </c>
      <c r="I26" s="44">
        <f>'Expenses summary'!I16+'Expenses summary'!W45</f>
        <v>0</v>
      </c>
      <c r="J26" s="44">
        <f>'Expenses summary'!J16+'Expenses summary'!X45</f>
        <v>0</v>
      </c>
      <c r="K26" s="44">
        <f>'Expenses summary'!K16+'Expenses summary'!Y45</f>
        <v>0</v>
      </c>
      <c r="L26" s="44">
        <f>'Expenses summary'!L16+'Expenses summary'!Z45</f>
        <v>0</v>
      </c>
      <c r="M26" s="44">
        <f>'Expenses summary'!M16+'Expenses summary'!AA45</f>
        <v>0</v>
      </c>
      <c r="N26" s="45">
        <f>'Expenses summary'!N16</f>
        <v>0</v>
      </c>
      <c r="O26" s="46">
        <f>'Expenses summary'!AD73</f>
        <v>0</v>
      </c>
      <c r="P26" s="44">
        <f>'Expenses summary'!AE73</f>
        <v>0</v>
      </c>
      <c r="Q26" s="44">
        <f>'Expenses summary'!AF73</f>
        <v>0</v>
      </c>
      <c r="R26" s="44">
        <f>'Expenses summary'!AG73</f>
        <v>0</v>
      </c>
      <c r="S26" s="44">
        <f>'Expenses summary'!AH73</f>
        <v>0</v>
      </c>
      <c r="T26" s="44">
        <f>'Expenses summary'!AI73</f>
        <v>0</v>
      </c>
      <c r="U26" s="44">
        <f>'Expenses summary'!AJ73</f>
        <v>0</v>
      </c>
      <c r="V26" s="44">
        <f>'Expenses summary'!AK73</f>
        <v>0</v>
      </c>
      <c r="W26" s="44">
        <f>'Expenses summary'!AL73</f>
        <v>0</v>
      </c>
      <c r="X26" s="44">
        <f>'Expenses summary'!AM73</f>
        <v>0</v>
      </c>
      <c r="Y26" s="44">
        <f>'Expenses summary'!AN73</f>
        <v>0</v>
      </c>
      <c r="Z26" s="44">
        <f>'Expenses summary'!AO73</f>
        <v>0</v>
      </c>
      <c r="AA26" s="45">
        <f>'Expenses summary'!AP73</f>
        <v>0</v>
      </c>
      <c r="AB26" s="46">
        <f t="shared" ref="AB26:AM26" si="28">O26-B26</f>
        <v>0</v>
      </c>
      <c r="AC26" s="44">
        <f t="shared" si="28"/>
        <v>0</v>
      </c>
      <c r="AD26" s="44">
        <f t="shared" si="28"/>
        <v>0</v>
      </c>
      <c r="AE26" s="44">
        <f t="shared" si="28"/>
        <v>0</v>
      </c>
      <c r="AF26" s="44">
        <f t="shared" si="28"/>
        <v>0</v>
      </c>
      <c r="AG26" s="44">
        <f t="shared" si="28"/>
        <v>0</v>
      </c>
      <c r="AH26" s="44">
        <f t="shared" si="28"/>
        <v>0</v>
      </c>
      <c r="AI26" s="44">
        <f t="shared" si="28"/>
        <v>0</v>
      </c>
      <c r="AJ26" s="44">
        <f t="shared" si="28"/>
        <v>0</v>
      </c>
      <c r="AK26" s="44">
        <f t="shared" si="28"/>
        <v>0</v>
      </c>
      <c r="AL26" s="44">
        <f t="shared" si="28"/>
        <v>0</v>
      </c>
      <c r="AM26" s="44">
        <f t="shared" si="28"/>
        <v>0</v>
      </c>
      <c r="AN26" s="47">
        <f t="shared" si="17"/>
        <v>0</v>
      </c>
    </row>
    <row r="27" ht="36.0" customHeight="1">
      <c r="A27" s="32" t="str">
        <f>'Expenses summary'!$AC74</f>
        <v>Business software</v>
      </c>
      <c r="B27" s="43">
        <f>'Expenses summary'!B17+'Expenses summary'!P46</f>
        <v>0</v>
      </c>
      <c r="C27" s="44">
        <f>'Expenses summary'!C17+'Expenses summary'!Q46</f>
        <v>0</v>
      </c>
      <c r="D27" s="44">
        <f>'Expenses summary'!D17+'Expenses summary'!R46</f>
        <v>0</v>
      </c>
      <c r="E27" s="44">
        <f>'Expenses summary'!E17+'Expenses summary'!S46</f>
        <v>0</v>
      </c>
      <c r="F27" s="44">
        <f>'Expenses summary'!F17+'Expenses summary'!T46</f>
        <v>0</v>
      </c>
      <c r="G27" s="44">
        <f>'Expenses summary'!G17+'Expenses summary'!U46</f>
        <v>0</v>
      </c>
      <c r="H27" s="44">
        <f>'Expenses summary'!H17+'Expenses summary'!V46</f>
        <v>0</v>
      </c>
      <c r="I27" s="44">
        <f>'Expenses summary'!I17+'Expenses summary'!W46</f>
        <v>0</v>
      </c>
      <c r="J27" s="44">
        <f>'Expenses summary'!J17+'Expenses summary'!X46</f>
        <v>0</v>
      </c>
      <c r="K27" s="44">
        <f>'Expenses summary'!K17+'Expenses summary'!Y46</f>
        <v>0</v>
      </c>
      <c r="L27" s="44">
        <f>'Expenses summary'!L17+'Expenses summary'!Z46</f>
        <v>0</v>
      </c>
      <c r="M27" s="44">
        <f>'Expenses summary'!M17+'Expenses summary'!AA46</f>
        <v>0</v>
      </c>
      <c r="N27" s="45">
        <f>'Expenses summary'!N17</f>
        <v>0</v>
      </c>
      <c r="O27" s="46">
        <f>'Expenses summary'!AD74</f>
        <v>0</v>
      </c>
      <c r="P27" s="44">
        <f>'Expenses summary'!AE74</f>
        <v>0</v>
      </c>
      <c r="Q27" s="44">
        <f>'Expenses summary'!AF74</f>
        <v>0</v>
      </c>
      <c r="R27" s="44">
        <f>'Expenses summary'!AG74</f>
        <v>0</v>
      </c>
      <c r="S27" s="44">
        <f>'Expenses summary'!AH74</f>
        <v>0</v>
      </c>
      <c r="T27" s="44">
        <f>'Expenses summary'!AI74</f>
        <v>0</v>
      </c>
      <c r="U27" s="44">
        <f>'Expenses summary'!AJ74</f>
        <v>0</v>
      </c>
      <c r="V27" s="44">
        <f>'Expenses summary'!AK74</f>
        <v>0</v>
      </c>
      <c r="W27" s="44">
        <f>'Expenses summary'!AL74</f>
        <v>0</v>
      </c>
      <c r="X27" s="44">
        <f>'Expenses summary'!AM74</f>
        <v>0</v>
      </c>
      <c r="Y27" s="44">
        <f>'Expenses summary'!AN74</f>
        <v>0</v>
      </c>
      <c r="Z27" s="44">
        <f>'Expenses summary'!AO74</f>
        <v>0</v>
      </c>
      <c r="AA27" s="45">
        <f>'Expenses summary'!AP74</f>
        <v>0</v>
      </c>
      <c r="AB27" s="46">
        <f t="shared" ref="AB27:AM27" si="29">O27-B27</f>
        <v>0</v>
      </c>
      <c r="AC27" s="44">
        <f t="shared" si="29"/>
        <v>0</v>
      </c>
      <c r="AD27" s="44">
        <f t="shared" si="29"/>
        <v>0</v>
      </c>
      <c r="AE27" s="44">
        <f t="shared" si="29"/>
        <v>0</v>
      </c>
      <c r="AF27" s="44">
        <f t="shared" si="29"/>
        <v>0</v>
      </c>
      <c r="AG27" s="44">
        <f t="shared" si="29"/>
        <v>0</v>
      </c>
      <c r="AH27" s="44">
        <f t="shared" si="29"/>
        <v>0</v>
      </c>
      <c r="AI27" s="44">
        <f t="shared" si="29"/>
        <v>0</v>
      </c>
      <c r="AJ27" s="44">
        <f t="shared" si="29"/>
        <v>0</v>
      </c>
      <c r="AK27" s="44">
        <f t="shared" si="29"/>
        <v>0</v>
      </c>
      <c r="AL27" s="44">
        <f t="shared" si="29"/>
        <v>0</v>
      </c>
      <c r="AM27" s="44">
        <f t="shared" si="29"/>
        <v>0</v>
      </c>
      <c r="AN27" s="47">
        <f t="shared" si="17"/>
        <v>0</v>
      </c>
    </row>
    <row r="28" ht="36.0" customHeight="1">
      <c r="A28" s="32" t="str">
        <f>'Expenses summary'!$AC75</f>
        <v>Professional development</v>
      </c>
      <c r="B28" s="43">
        <f>'Expenses summary'!B18+'Expenses summary'!P47</f>
        <v>0</v>
      </c>
      <c r="C28" s="44">
        <f>'Expenses summary'!C18+'Expenses summary'!Q47</f>
        <v>0</v>
      </c>
      <c r="D28" s="44">
        <f>'Expenses summary'!D18+'Expenses summary'!R47</f>
        <v>0</v>
      </c>
      <c r="E28" s="44">
        <f>'Expenses summary'!E18+'Expenses summary'!S47</f>
        <v>0</v>
      </c>
      <c r="F28" s="44">
        <f>'Expenses summary'!F18+'Expenses summary'!T47</f>
        <v>0</v>
      </c>
      <c r="G28" s="44">
        <f>'Expenses summary'!G18+'Expenses summary'!U47</f>
        <v>0</v>
      </c>
      <c r="H28" s="44">
        <f>'Expenses summary'!H18+'Expenses summary'!V47</f>
        <v>0</v>
      </c>
      <c r="I28" s="44">
        <f>'Expenses summary'!I18+'Expenses summary'!W47</f>
        <v>0</v>
      </c>
      <c r="J28" s="44">
        <f>'Expenses summary'!J18+'Expenses summary'!X47</f>
        <v>0</v>
      </c>
      <c r="K28" s="44">
        <f>'Expenses summary'!K18+'Expenses summary'!Y47</f>
        <v>0</v>
      </c>
      <c r="L28" s="44">
        <f>'Expenses summary'!L18+'Expenses summary'!Z47</f>
        <v>0</v>
      </c>
      <c r="M28" s="44">
        <f>'Expenses summary'!M18+'Expenses summary'!AA47</f>
        <v>0</v>
      </c>
      <c r="N28" s="45">
        <f>'Expenses summary'!N18</f>
        <v>0</v>
      </c>
      <c r="O28" s="46">
        <f>'Expenses summary'!AD75</f>
        <v>0</v>
      </c>
      <c r="P28" s="44">
        <f>'Expenses summary'!AE75</f>
        <v>0</v>
      </c>
      <c r="Q28" s="44">
        <f>'Expenses summary'!AF75</f>
        <v>0</v>
      </c>
      <c r="R28" s="44">
        <f>'Expenses summary'!AG75</f>
        <v>0</v>
      </c>
      <c r="S28" s="44">
        <f>'Expenses summary'!AH75</f>
        <v>0</v>
      </c>
      <c r="T28" s="44">
        <f>'Expenses summary'!AI75</f>
        <v>0</v>
      </c>
      <c r="U28" s="44">
        <f>'Expenses summary'!AJ75</f>
        <v>0</v>
      </c>
      <c r="V28" s="44">
        <f>'Expenses summary'!AK75</f>
        <v>0</v>
      </c>
      <c r="W28" s="44">
        <f>'Expenses summary'!AL75</f>
        <v>0</v>
      </c>
      <c r="X28" s="44">
        <f>'Expenses summary'!AM75</f>
        <v>0</v>
      </c>
      <c r="Y28" s="44">
        <f>'Expenses summary'!AN75</f>
        <v>0</v>
      </c>
      <c r="Z28" s="44">
        <f>'Expenses summary'!AO75</f>
        <v>0</v>
      </c>
      <c r="AA28" s="45">
        <f>'Expenses summary'!AP75</f>
        <v>0</v>
      </c>
      <c r="AB28" s="46">
        <f t="shared" ref="AB28:AM28" si="30">O28-B28</f>
        <v>0</v>
      </c>
      <c r="AC28" s="44">
        <f t="shared" si="30"/>
        <v>0</v>
      </c>
      <c r="AD28" s="44">
        <f t="shared" si="30"/>
        <v>0</v>
      </c>
      <c r="AE28" s="44">
        <f t="shared" si="30"/>
        <v>0</v>
      </c>
      <c r="AF28" s="44">
        <f t="shared" si="30"/>
        <v>0</v>
      </c>
      <c r="AG28" s="44">
        <f t="shared" si="30"/>
        <v>0</v>
      </c>
      <c r="AH28" s="44">
        <f t="shared" si="30"/>
        <v>0</v>
      </c>
      <c r="AI28" s="44">
        <f t="shared" si="30"/>
        <v>0</v>
      </c>
      <c r="AJ28" s="44">
        <f t="shared" si="30"/>
        <v>0</v>
      </c>
      <c r="AK28" s="44">
        <f t="shared" si="30"/>
        <v>0</v>
      </c>
      <c r="AL28" s="44">
        <f t="shared" si="30"/>
        <v>0</v>
      </c>
      <c r="AM28" s="44">
        <f t="shared" si="30"/>
        <v>0</v>
      </c>
      <c r="AN28" s="47">
        <f t="shared" si="17"/>
        <v>0</v>
      </c>
    </row>
    <row r="29" ht="21.75" customHeight="1">
      <c r="A29" s="32" t="str">
        <f>'Expenses summary'!$AC76</f>
        <v>Work travel</v>
      </c>
      <c r="B29" s="43">
        <f>'Expenses summary'!B19+'Expenses summary'!P48</f>
        <v>0</v>
      </c>
      <c r="C29" s="44">
        <f>'Expenses summary'!C19+'Expenses summary'!Q48</f>
        <v>0</v>
      </c>
      <c r="D29" s="44">
        <f>'Expenses summary'!D19+'Expenses summary'!R48</f>
        <v>0</v>
      </c>
      <c r="E29" s="44">
        <f>'Expenses summary'!E19+'Expenses summary'!S48</f>
        <v>0</v>
      </c>
      <c r="F29" s="44">
        <f>'Expenses summary'!F19+'Expenses summary'!T48</f>
        <v>0</v>
      </c>
      <c r="G29" s="44">
        <f>'Expenses summary'!G19+'Expenses summary'!U48</f>
        <v>0</v>
      </c>
      <c r="H29" s="44">
        <f>'Expenses summary'!H19+'Expenses summary'!V48</f>
        <v>0</v>
      </c>
      <c r="I29" s="44">
        <f>'Expenses summary'!I19+'Expenses summary'!W48</f>
        <v>0</v>
      </c>
      <c r="J29" s="44">
        <f>'Expenses summary'!J19+'Expenses summary'!X48</f>
        <v>0</v>
      </c>
      <c r="K29" s="44">
        <f>'Expenses summary'!K19+'Expenses summary'!Y48</f>
        <v>0</v>
      </c>
      <c r="L29" s="44">
        <f>'Expenses summary'!L19+'Expenses summary'!Z48</f>
        <v>0</v>
      </c>
      <c r="M29" s="44">
        <f>'Expenses summary'!M19+'Expenses summary'!AA48</f>
        <v>0</v>
      </c>
      <c r="N29" s="45">
        <f>'Expenses summary'!N19</f>
        <v>0</v>
      </c>
      <c r="O29" s="46">
        <f>'Expenses summary'!AD76</f>
        <v>0</v>
      </c>
      <c r="P29" s="44">
        <f>'Expenses summary'!AE76</f>
        <v>0</v>
      </c>
      <c r="Q29" s="44">
        <f>'Expenses summary'!AF76</f>
        <v>0</v>
      </c>
      <c r="R29" s="44">
        <f>'Expenses summary'!AG76</f>
        <v>0</v>
      </c>
      <c r="S29" s="44">
        <f>'Expenses summary'!AH76</f>
        <v>0</v>
      </c>
      <c r="T29" s="44">
        <f>'Expenses summary'!AI76</f>
        <v>0</v>
      </c>
      <c r="U29" s="44">
        <f>'Expenses summary'!AJ76</f>
        <v>0</v>
      </c>
      <c r="V29" s="44">
        <f>'Expenses summary'!AK76</f>
        <v>0</v>
      </c>
      <c r="W29" s="44">
        <f>'Expenses summary'!AL76</f>
        <v>0</v>
      </c>
      <c r="X29" s="44">
        <f>'Expenses summary'!AM76</f>
        <v>0</v>
      </c>
      <c r="Y29" s="44">
        <f>'Expenses summary'!AN76</f>
        <v>0</v>
      </c>
      <c r="Z29" s="44">
        <f>'Expenses summary'!AO76</f>
        <v>0</v>
      </c>
      <c r="AA29" s="45">
        <f>'Expenses summary'!AP76</f>
        <v>0</v>
      </c>
      <c r="AB29" s="46">
        <f t="shared" ref="AB29:AM29" si="31">O29-B29</f>
        <v>0</v>
      </c>
      <c r="AC29" s="44">
        <f t="shared" si="31"/>
        <v>0</v>
      </c>
      <c r="AD29" s="44">
        <f t="shared" si="31"/>
        <v>0</v>
      </c>
      <c r="AE29" s="44">
        <f t="shared" si="31"/>
        <v>0</v>
      </c>
      <c r="AF29" s="44">
        <f t="shared" si="31"/>
        <v>0</v>
      </c>
      <c r="AG29" s="44">
        <f t="shared" si="31"/>
        <v>0</v>
      </c>
      <c r="AH29" s="44">
        <f t="shared" si="31"/>
        <v>0</v>
      </c>
      <c r="AI29" s="44">
        <f t="shared" si="31"/>
        <v>0</v>
      </c>
      <c r="AJ29" s="44">
        <f t="shared" si="31"/>
        <v>0</v>
      </c>
      <c r="AK29" s="44">
        <f t="shared" si="31"/>
        <v>0</v>
      </c>
      <c r="AL29" s="44">
        <f t="shared" si="31"/>
        <v>0</v>
      </c>
      <c r="AM29" s="44">
        <f t="shared" si="31"/>
        <v>0</v>
      </c>
      <c r="AN29" s="47">
        <f t="shared" si="17"/>
        <v>0</v>
      </c>
    </row>
    <row r="30" ht="21.75" customHeight="1">
      <c r="A30" s="32" t="str">
        <f>'Expenses summary'!$AC77</f>
        <v>Electricity</v>
      </c>
      <c r="B30" s="43">
        <f>'Expenses summary'!B20+'Expenses summary'!P49</f>
        <v>0</v>
      </c>
      <c r="C30" s="44">
        <f>'Expenses summary'!C20+'Expenses summary'!Q49</f>
        <v>0</v>
      </c>
      <c r="D30" s="44">
        <f>'Expenses summary'!D20+'Expenses summary'!R49</f>
        <v>0</v>
      </c>
      <c r="E30" s="44">
        <f>'Expenses summary'!E20+'Expenses summary'!S49</f>
        <v>0</v>
      </c>
      <c r="F30" s="44">
        <f>'Expenses summary'!F20+'Expenses summary'!T49</f>
        <v>0</v>
      </c>
      <c r="G30" s="44">
        <f>'Expenses summary'!G20+'Expenses summary'!U49</f>
        <v>0</v>
      </c>
      <c r="H30" s="44">
        <f>'Expenses summary'!H20+'Expenses summary'!V49</f>
        <v>0</v>
      </c>
      <c r="I30" s="44">
        <f>'Expenses summary'!I20+'Expenses summary'!W49</f>
        <v>0</v>
      </c>
      <c r="J30" s="44">
        <f>'Expenses summary'!J20+'Expenses summary'!X49</f>
        <v>0</v>
      </c>
      <c r="K30" s="44">
        <f>'Expenses summary'!K20+'Expenses summary'!Y49</f>
        <v>0</v>
      </c>
      <c r="L30" s="44">
        <f>'Expenses summary'!L20+'Expenses summary'!Z49</f>
        <v>0</v>
      </c>
      <c r="M30" s="44">
        <f>'Expenses summary'!M20+'Expenses summary'!AA49</f>
        <v>0</v>
      </c>
      <c r="N30" s="45">
        <f>'Expenses summary'!N20</f>
        <v>0</v>
      </c>
      <c r="O30" s="46">
        <f>'Expenses summary'!AD77</f>
        <v>0</v>
      </c>
      <c r="P30" s="44">
        <f>'Expenses summary'!AE77</f>
        <v>0</v>
      </c>
      <c r="Q30" s="44">
        <f>'Expenses summary'!AF77</f>
        <v>0</v>
      </c>
      <c r="R30" s="44">
        <f>'Expenses summary'!AG77</f>
        <v>0</v>
      </c>
      <c r="S30" s="44">
        <f>'Expenses summary'!AH77</f>
        <v>0</v>
      </c>
      <c r="T30" s="44">
        <f>'Expenses summary'!AI77</f>
        <v>0</v>
      </c>
      <c r="U30" s="44">
        <f>'Expenses summary'!AJ77</f>
        <v>0</v>
      </c>
      <c r="V30" s="44">
        <f>'Expenses summary'!AK77</f>
        <v>0</v>
      </c>
      <c r="W30" s="44">
        <f>'Expenses summary'!AL77</f>
        <v>0</v>
      </c>
      <c r="X30" s="44">
        <f>'Expenses summary'!AM77</f>
        <v>0</v>
      </c>
      <c r="Y30" s="44">
        <f>'Expenses summary'!AN77</f>
        <v>0</v>
      </c>
      <c r="Z30" s="44">
        <f>'Expenses summary'!AO77</f>
        <v>0</v>
      </c>
      <c r="AA30" s="45">
        <f>'Expenses summary'!AP77</f>
        <v>0</v>
      </c>
      <c r="AB30" s="46">
        <f t="shared" ref="AB30:AM30" si="32">O30-B30</f>
        <v>0</v>
      </c>
      <c r="AC30" s="44">
        <f t="shared" si="32"/>
        <v>0</v>
      </c>
      <c r="AD30" s="44">
        <f t="shared" si="32"/>
        <v>0</v>
      </c>
      <c r="AE30" s="44">
        <f t="shared" si="32"/>
        <v>0</v>
      </c>
      <c r="AF30" s="44">
        <f t="shared" si="32"/>
        <v>0</v>
      </c>
      <c r="AG30" s="44">
        <f t="shared" si="32"/>
        <v>0</v>
      </c>
      <c r="AH30" s="44">
        <f t="shared" si="32"/>
        <v>0</v>
      </c>
      <c r="AI30" s="44">
        <f t="shared" si="32"/>
        <v>0</v>
      </c>
      <c r="AJ30" s="44">
        <f t="shared" si="32"/>
        <v>0</v>
      </c>
      <c r="AK30" s="44">
        <f t="shared" si="32"/>
        <v>0</v>
      </c>
      <c r="AL30" s="44">
        <f t="shared" si="32"/>
        <v>0</v>
      </c>
      <c r="AM30" s="44">
        <f t="shared" si="32"/>
        <v>0</v>
      </c>
      <c r="AN30" s="47">
        <f t="shared" si="17"/>
        <v>0</v>
      </c>
    </row>
    <row r="31" ht="21.75" customHeight="1">
      <c r="A31" s="32" t="str">
        <f>'Expenses summary'!$AC78</f>
        <v>Tools</v>
      </c>
      <c r="B31" s="43">
        <f>'Expenses summary'!B21+'Expenses summary'!P50</f>
        <v>0</v>
      </c>
      <c r="C31" s="44">
        <f>'Expenses summary'!C21+'Expenses summary'!Q50</f>
        <v>0</v>
      </c>
      <c r="D31" s="44">
        <f>'Expenses summary'!D21+'Expenses summary'!R50</f>
        <v>0</v>
      </c>
      <c r="E31" s="44">
        <f>'Expenses summary'!E21+'Expenses summary'!S50</f>
        <v>0</v>
      </c>
      <c r="F31" s="44">
        <f>'Expenses summary'!F21+'Expenses summary'!T50</f>
        <v>0</v>
      </c>
      <c r="G31" s="44">
        <f>'Expenses summary'!G21+'Expenses summary'!U50</f>
        <v>0</v>
      </c>
      <c r="H31" s="44">
        <f>'Expenses summary'!H21+'Expenses summary'!V50</f>
        <v>0</v>
      </c>
      <c r="I31" s="44">
        <f>'Expenses summary'!I21+'Expenses summary'!W50</f>
        <v>0</v>
      </c>
      <c r="J31" s="44">
        <f>'Expenses summary'!J21+'Expenses summary'!X50</f>
        <v>0</v>
      </c>
      <c r="K31" s="44">
        <f>'Expenses summary'!K21+'Expenses summary'!Y50</f>
        <v>0</v>
      </c>
      <c r="L31" s="44">
        <f>'Expenses summary'!L21+'Expenses summary'!Z50</f>
        <v>0</v>
      </c>
      <c r="M31" s="44">
        <f>'Expenses summary'!M21+'Expenses summary'!AA50</f>
        <v>0</v>
      </c>
      <c r="N31" s="45">
        <f>'Expenses summary'!N21</f>
        <v>0</v>
      </c>
      <c r="O31" s="46">
        <f>'Expenses summary'!AD78</f>
        <v>0</v>
      </c>
      <c r="P31" s="44">
        <f>'Expenses summary'!AE78</f>
        <v>0</v>
      </c>
      <c r="Q31" s="44">
        <f>'Expenses summary'!AF78</f>
        <v>0</v>
      </c>
      <c r="R31" s="44">
        <f>'Expenses summary'!AG78</f>
        <v>0</v>
      </c>
      <c r="S31" s="44">
        <f>'Expenses summary'!AH78</f>
        <v>0</v>
      </c>
      <c r="T31" s="44">
        <f>'Expenses summary'!AI78</f>
        <v>0</v>
      </c>
      <c r="U31" s="44">
        <f>'Expenses summary'!AJ78</f>
        <v>0</v>
      </c>
      <c r="V31" s="44">
        <f>'Expenses summary'!AK78</f>
        <v>0</v>
      </c>
      <c r="W31" s="44">
        <f>'Expenses summary'!AL78</f>
        <v>0</v>
      </c>
      <c r="X31" s="44">
        <f>'Expenses summary'!AM78</f>
        <v>0</v>
      </c>
      <c r="Y31" s="44">
        <f>'Expenses summary'!AN78</f>
        <v>0</v>
      </c>
      <c r="Z31" s="44">
        <f>'Expenses summary'!AO78</f>
        <v>0</v>
      </c>
      <c r="AA31" s="45">
        <f>'Expenses summary'!AP78</f>
        <v>0</v>
      </c>
      <c r="AB31" s="46">
        <f t="shared" ref="AB31:AM31" si="33">O31-B31</f>
        <v>0</v>
      </c>
      <c r="AC31" s="44">
        <f t="shared" si="33"/>
        <v>0</v>
      </c>
      <c r="AD31" s="44">
        <f t="shared" si="33"/>
        <v>0</v>
      </c>
      <c r="AE31" s="44">
        <f t="shared" si="33"/>
        <v>0</v>
      </c>
      <c r="AF31" s="44">
        <f t="shared" si="33"/>
        <v>0</v>
      </c>
      <c r="AG31" s="44">
        <f t="shared" si="33"/>
        <v>0</v>
      </c>
      <c r="AH31" s="44">
        <f t="shared" si="33"/>
        <v>0</v>
      </c>
      <c r="AI31" s="44">
        <f t="shared" si="33"/>
        <v>0</v>
      </c>
      <c r="AJ31" s="44">
        <f t="shared" si="33"/>
        <v>0</v>
      </c>
      <c r="AK31" s="44">
        <f t="shared" si="33"/>
        <v>0</v>
      </c>
      <c r="AL31" s="44">
        <f t="shared" si="33"/>
        <v>0</v>
      </c>
      <c r="AM31" s="44">
        <f t="shared" si="33"/>
        <v>0</v>
      </c>
      <c r="AN31" s="47">
        <f t="shared" si="17"/>
        <v>0</v>
      </c>
    </row>
    <row r="32" ht="21.75" customHeight="1">
      <c r="A32" s="32" t="str">
        <f>'Expenses summary'!$AC79</f>
        <v>Consumables</v>
      </c>
      <c r="B32" s="43">
        <f>'Expenses summary'!B22+'Expenses summary'!P51</f>
        <v>0</v>
      </c>
      <c r="C32" s="44">
        <f>'Expenses summary'!C22+'Expenses summary'!Q51</f>
        <v>0</v>
      </c>
      <c r="D32" s="44">
        <f>'Expenses summary'!D22+'Expenses summary'!R51</f>
        <v>0</v>
      </c>
      <c r="E32" s="44">
        <f>'Expenses summary'!E22+'Expenses summary'!S51</f>
        <v>0</v>
      </c>
      <c r="F32" s="44">
        <f>'Expenses summary'!F22+'Expenses summary'!T51</f>
        <v>0</v>
      </c>
      <c r="G32" s="44">
        <f>'Expenses summary'!G22+'Expenses summary'!U51</f>
        <v>0</v>
      </c>
      <c r="H32" s="44">
        <f>'Expenses summary'!H22+'Expenses summary'!V51</f>
        <v>0</v>
      </c>
      <c r="I32" s="44">
        <f>'Expenses summary'!I22+'Expenses summary'!W51</f>
        <v>0</v>
      </c>
      <c r="J32" s="44">
        <f>'Expenses summary'!J22+'Expenses summary'!X51</f>
        <v>0</v>
      </c>
      <c r="K32" s="44">
        <f>'Expenses summary'!K22+'Expenses summary'!Y51</f>
        <v>0</v>
      </c>
      <c r="L32" s="44">
        <f>'Expenses summary'!L22+'Expenses summary'!Z51</f>
        <v>0</v>
      </c>
      <c r="M32" s="44">
        <f>'Expenses summary'!M22+'Expenses summary'!AA51</f>
        <v>0</v>
      </c>
      <c r="N32" s="45">
        <f>'Expenses summary'!N22</f>
        <v>0</v>
      </c>
      <c r="O32" s="46">
        <f>'Expenses summary'!AD79</f>
        <v>0</v>
      </c>
      <c r="P32" s="44">
        <f>'Expenses summary'!AE79</f>
        <v>0</v>
      </c>
      <c r="Q32" s="44">
        <f>'Expenses summary'!AF79</f>
        <v>0</v>
      </c>
      <c r="R32" s="44">
        <f>'Expenses summary'!AG79</f>
        <v>0</v>
      </c>
      <c r="S32" s="44">
        <f>'Expenses summary'!AH79</f>
        <v>0</v>
      </c>
      <c r="T32" s="44">
        <f>'Expenses summary'!AI79</f>
        <v>0</v>
      </c>
      <c r="U32" s="44">
        <f>'Expenses summary'!AJ79</f>
        <v>0</v>
      </c>
      <c r="V32" s="44">
        <f>'Expenses summary'!AK79</f>
        <v>0</v>
      </c>
      <c r="W32" s="44">
        <f>'Expenses summary'!AL79</f>
        <v>0</v>
      </c>
      <c r="X32" s="44">
        <f>'Expenses summary'!AM79</f>
        <v>0</v>
      </c>
      <c r="Y32" s="44">
        <f>'Expenses summary'!AN79</f>
        <v>0</v>
      </c>
      <c r="Z32" s="44">
        <f>'Expenses summary'!AO79</f>
        <v>0</v>
      </c>
      <c r="AA32" s="45">
        <f>'Expenses summary'!AP79</f>
        <v>0</v>
      </c>
      <c r="AB32" s="46">
        <f t="shared" ref="AB32:AM32" si="34">O32-B32</f>
        <v>0</v>
      </c>
      <c r="AC32" s="44">
        <f t="shared" si="34"/>
        <v>0</v>
      </c>
      <c r="AD32" s="44">
        <f t="shared" si="34"/>
        <v>0</v>
      </c>
      <c r="AE32" s="44">
        <f t="shared" si="34"/>
        <v>0</v>
      </c>
      <c r="AF32" s="44">
        <f t="shared" si="34"/>
        <v>0</v>
      </c>
      <c r="AG32" s="44">
        <f t="shared" si="34"/>
        <v>0</v>
      </c>
      <c r="AH32" s="44">
        <f t="shared" si="34"/>
        <v>0</v>
      </c>
      <c r="AI32" s="44">
        <f t="shared" si="34"/>
        <v>0</v>
      </c>
      <c r="AJ32" s="44">
        <f t="shared" si="34"/>
        <v>0</v>
      </c>
      <c r="AK32" s="44">
        <f t="shared" si="34"/>
        <v>0</v>
      </c>
      <c r="AL32" s="44">
        <f t="shared" si="34"/>
        <v>0</v>
      </c>
      <c r="AM32" s="44">
        <f t="shared" si="34"/>
        <v>0</v>
      </c>
      <c r="AN32" s="47">
        <f t="shared" si="17"/>
        <v>0</v>
      </c>
    </row>
    <row r="33" ht="21.75" customHeight="1">
      <c r="A33" s="32" t="str">
        <f>'Expenses summary'!$AC80</f>
        <v>Contractor Fees</v>
      </c>
      <c r="B33" s="43">
        <f>'Expenses summary'!B23+'Expenses summary'!P52</f>
        <v>0</v>
      </c>
      <c r="C33" s="44">
        <f>'Expenses summary'!C23+'Expenses summary'!Q52</f>
        <v>0</v>
      </c>
      <c r="D33" s="44">
        <f>'Expenses summary'!D23+'Expenses summary'!R52</f>
        <v>0</v>
      </c>
      <c r="E33" s="44">
        <f>'Expenses summary'!E23+'Expenses summary'!S52</f>
        <v>0</v>
      </c>
      <c r="F33" s="44">
        <f>'Expenses summary'!F23+'Expenses summary'!T52</f>
        <v>0</v>
      </c>
      <c r="G33" s="44">
        <f>'Expenses summary'!G23+'Expenses summary'!U52</f>
        <v>0</v>
      </c>
      <c r="H33" s="44">
        <f>'Expenses summary'!H23+'Expenses summary'!V52</f>
        <v>0</v>
      </c>
      <c r="I33" s="44">
        <f>'Expenses summary'!I23+'Expenses summary'!W52</f>
        <v>0</v>
      </c>
      <c r="J33" s="44">
        <f>'Expenses summary'!J23+'Expenses summary'!X52</f>
        <v>0</v>
      </c>
      <c r="K33" s="44">
        <f>'Expenses summary'!K23+'Expenses summary'!Y52</f>
        <v>0</v>
      </c>
      <c r="L33" s="44">
        <f>'Expenses summary'!L23+'Expenses summary'!Z52</f>
        <v>0</v>
      </c>
      <c r="M33" s="44">
        <f>'Expenses summary'!M23+'Expenses summary'!AA52</f>
        <v>0</v>
      </c>
      <c r="N33" s="45">
        <f>'Expenses summary'!N23</f>
        <v>0</v>
      </c>
      <c r="O33" s="46">
        <f>'Expenses summary'!AD80</f>
        <v>0</v>
      </c>
      <c r="P33" s="44">
        <f>'Expenses summary'!AE80</f>
        <v>0</v>
      </c>
      <c r="Q33" s="44">
        <f>'Expenses summary'!AF80</f>
        <v>0</v>
      </c>
      <c r="R33" s="44">
        <f>'Expenses summary'!AG80</f>
        <v>0</v>
      </c>
      <c r="S33" s="44">
        <f>'Expenses summary'!AH80</f>
        <v>0</v>
      </c>
      <c r="T33" s="44">
        <f>'Expenses summary'!AI80</f>
        <v>0</v>
      </c>
      <c r="U33" s="44">
        <f>'Expenses summary'!AJ80</f>
        <v>0</v>
      </c>
      <c r="V33" s="44">
        <f>'Expenses summary'!AK80</f>
        <v>0</v>
      </c>
      <c r="W33" s="44">
        <f>'Expenses summary'!AL80</f>
        <v>0</v>
      </c>
      <c r="X33" s="44">
        <f>'Expenses summary'!AM80</f>
        <v>0</v>
      </c>
      <c r="Y33" s="44">
        <f>'Expenses summary'!AN80</f>
        <v>0</v>
      </c>
      <c r="Z33" s="44">
        <f>'Expenses summary'!AO80</f>
        <v>0</v>
      </c>
      <c r="AA33" s="45">
        <f>'Expenses summary'!AP80</f>
        <v>0</v>
      </c>
      <c r="AB33" s="46">
        <f t="shared" ref="AB33:AM33" si="35">O33-B33</f>
        <v>0</v>
      </c>
      <c r="AC33" s="44">
        <f t="shared" si="35"/>
        <v>0</v>
      </c>
      <c r="AD33" s="44">
        <f t="shared" si="35"/>
        <v>0</v>
      </c>
      <c r="AE33" s="44">
        <f t="shared" si="35"/>
        <v>0</v>
      </c>
      <c r="AF33" s="44">
        <f t="shared" si="35"/>
        <v>0</v>
      </c>
      <c r="AG33" s="44">
        <f t="shared" si="35"/>
        <v>0</v>
      </c>
      <c r="AH33" s="44">
        <f t="shared" si="35"/>
        <v>0</v>
      </c>
      <c r="AI33" s="44">
        <f t="shared" si="35"/>
        <v>0</v>
      </c>
      <c r="AJ33" s="44">
        <f t="shared" si="35"/>
        <v>0</v>
      </c>
      <c r="AK33" s="44">
        <f t="shared" si="35"/>
        <v>0</v>
      </c>
      <c r="AL33" s="44">
        <f t="shared" si="35"/>
        <v>0</v>
      </c>
      <c r="AM33" s="44">
        <f t="shared" si="35"/>
        <v>0</v>
      </c>
      <c r="AN33" s="47">
        <f t="shared" si="17"/>
        <v>0</v>
      </c>
    </row>
    <row r="34" ht="36.0" customHeight="1">
      <c r="A34" s="32" t="str">
        <f>'Expenses summary'!$AC81</f>
        <v>Job finding expenses</v>
      </c>
      <c r="B34" s="43">
        <f>'Expenses summary'!B24+'Expenses summary'!P53</f>
        <v>2</v>
      </c>
      <c r="C34" s="44">
        <f>'Expenses summary'!C24+'Expenses summary'!Q53</f>
        <v>0</v>
      </c>
      <c r="D34" s="44">
        <f>'Expenses summary'!D24+'Expenses summary'!R53</f>
        <v>0</v>
      </c>
      <c r="E34" s="44">
        <f>'Expenses summary'!E24+'Expenses summary'!S53</f>
        <v>0</v>
      </c>
      <c r="F34" s="44">
        <f>'Expenses summary'!F24+'Expenses summary'!T53</f>
        <v>0</v>
      </c>
      <c r="G34" s="44">
        <f>'Expenses summary'!G24+'Expenses summary'!U53</f>
        <v>0</v>
      </c>
      <c r="H34" s="44">
        <f>'Expenses summary'!H24+'Expenses summary'!V53</f>
        <v>0</v>
      </c>
      <c r="I34" s="44">
        <f>'Expenses summary'!I24+'Expenses summary'!W53</f>
        <v>0</v>
      </c>
      <c r="J34" s="44">
        <f>'Expenses summary'!J24+'Expenses summary'!X53</f>
        <v>0</v>
      </c>
      <c r="K34" s="44">
        <f>'Expenses summary'!K24+'Expenses summary'!Y53</f>
        <v>0</v>
      </c>
      <c r="L34" s="44">
        <f>'Expenses summary'!L24+'Expenses summary'!Z53</f>
        <v>0</v>
      </c>
      <c r="M34" s="44">
        <f>'Expenses summary'!M24+'Expenses summary'!AA53</f>
        <v>0</v>
      </c>
      <c r="N34" s="45">
        <f>'Expenses summary'!N24</f>
        <v>2</v>
      </c>
      <c r="O34" s="46">
        <f>'Expenses summary'!AD81</f>
        <v>0</v>
      </c>
      <c r="P34" s="44">
        <f>'Expenses summary'!AE81</f>
        <v>0</v>
      </c>
      <c r="Q34" s="44">
        <f>'Expenses summary'!AF81</f>
        <v>0</v>
      </c>
      <c r="R34" s="44">
        <f>'Expenses summary'!AG81</f>
        <v>0</v>
      </c>
      <c r="S34" s="44">
        <f>'Expenses summary'!AH81</f>
        <v>0</v>
      </c>
      <c r="T34" s="44">
        <f>'Expenses summary'!AI81</f>
        <v>0</v>
      </c>
      <c r="U34" s="44">
        <f>'Expenses summary'!AJ81</f>
        <v>0</v>
      </c>
      <c r="V34" s="44">
        <f>'Expenses summary'!AK81</f>
        <v>0</v>
      </c>
      <c r="W34" s="44">
        <f>'Expenses summary'!AL81</f>
        <v>0</v>
      </c>
      <c r="X34" s="44">
        <f>'Expenses summary'!AM81</f>
        <v>0</v>
      </c>
      <c r="Y34" s="44">
        <f>'Expenses summary'!AN81</f>
        <v>0</v>
      </c>
      <c r="Z34" s="44">
        <f>'Expenses summary'!AO81</f>
        <v>0</v>
      </c>
      <c r="AA34" s="45">
        <f>'Expenses summary'!AP81</f>
        <v>0</v>
      </c>
      <c r="AB34" s="46">
        <f t="shared" ref="AB34:AM34" si="36">O34-B34</f>
        <v>-2</v>
      </c>
      <c r="AC34" s="44">
        <f t="shared" si="36"/>
        <v>0</v>
      </c>
      <c r="AD34" s="44">
        <f t="shared" si="36"/>
        <v>0</v>
      </c>
      <c r="AE34" s="44">
        <f t="shared" si="36"/>
        <v>0</v>
      </c>
      <c r="AF34" s="44">
        <f t="shared" si="36"/>
        <v>0</v>
      </c>
      <c r="AG34" s="44">
        <f t="shared" si="36"/>
        <v>0</v>
      </c>
      <c r="AH34" s="44">
        <f t="shared" si="36"/>
        <v>0</v>
      </c>
      <c r="AI34" s="44">
        <f t="shared" si="36"/>
        <v>0</v>
      </c>
      <c r="AJ34" s="44">
        <f t="shared" si="36"/>
        <v>0</v>
      </c>
      <c r="AK34" s="44">
        <f t="shared" si="36"/>
        <v>0</v>
      </c>
      <c r="AL34" s="44">
        <f t="shared" si="36"/>
        <v>0</v>
      </c>
      <c r="AM34" s="44">
        <f t="shared" si="36"/>
        <v>0</v>
      </c>
      <c r="AN34" s="47">
        <f t="shared" si="17"/>
        <v>-2</v>
      </c>
    </row>
    <row r="35" ht="36.0" customHeight="1">
      <c r="A35" s="32" t="str">
        <f>'Expenses summary'!$AC82</f>
        <v>Subcontractor fee</v>
      </c>
      <c r="B35" s="43">
        <f>'Expenses summary'!B25+'Expenses summary'!P54</f>
        <v>0</v>
      </c>
      <c r="C35" s="44">
        <f>'Expenses summary'!C25+'Expenses summary'!Q54</f>
        <v>0</v>
      </c>
      <c r="D35" s="44">
        <f>'Expenses summary'!D25+'Expenses summary'!R54</f>
        <v>0</v>
      </c>
      <c r="E35" s="44">
        <f>'Expenses summary'!E25+'Expenses summary'!S54</f>
        <v>0</v>
      </c>
      <c r="F35" s="44">
        <f>'Expenses summary'!F25+'Expenses summary'!T54</f>
        <v>0</v>
      </c>
      <c r="G35" s="44">
        <f>'Expenses summary'!G25+'Expenses summary'!U54</f>
        <v>0</v>
      </c>
      <c r="H35" s="44">
        <f>'Expenses summary'!H25+'Expenses summary'!V54</f>
        <v>0</v>
      </c>
      <c r="I35" s="44">
        <f>'Expenses summary'!I25+'Expenses summary'!W54</f>
        <v>0</v>
      </c>
      <c r="J35" s="44">
        <f>'Expenses summary'!J25+'Expenses summary'!X54</f>
        <v>0</v>
      </c>
      <c r="K35" s="44">
        <f>'Expenses summary'!K25+'Expenses summary'!Y54</f>
        <v>0</v>
      </c>
      <c r="L35" s="44">
        <f>'Expenses summary'!L25+'Expenses summary'!Z54</f>
        <v>0</v>
      </c>
      <c r="M35" s="44">
        <f>'Expenses summary'!M25+'Expenses summary'!AA54</f>
        <v>0</v>
      </c>
      <c r="N35" s="45">
        <f>'Expenses summary'!N27</f>
        <v>0.1818181818</v>
      </c>
      <c r="O35" s="46">
        <f>'Expenses summary'!AD82</f>
        <v>0</v>
      </c>
      <c r="P35" s="44">
        <f>'Expenses summary'!AE82</f>
        <v>0</v>
      </c>
      <c r="Q35" s="44">
        <f>'Expenses summary'!AF82</f>
        <v>0</v>
      </c>
      <c r="R35" s="44">
        <f>'Expenses summary'!AG82</f>
        <v>0</v>
      </c>
      <c r="S35" s="44">
        <f>'Expenses summary'!AH82</f>
        <v>0</v>
      </c>
      <c r="T35" s="44">
        <f>'Expenses summary'!AI82</f>
        <v>0</v>
      </c>
      <c r="U35" s="44">
        <f>'Expenses summary'!AJ82</f>
        <v>0</v>
      </c>
      <c r="V35" s="44">
        <f>'Expenses summary'!AK82</f>
        <v>0</v>
      </c>
      <c r="W35" s="44">
        <f>'Expenses summary'!AL82</f>
        <v>0</v>
      </c>
      <c r="X35" s="44">
        <f>'Expenses summary'!AM82</f>
        <v>0</v>
      </c>
      <c r="Y35" s="44">
        <f>'Expenses summary'!AN82</f>
        <v>0</v>
      </c>
      <c r="Z35" s="44">
        <f>'Expenses summary'!AO82</f>
        <v>0</v>
      </c>
      <c r="AA35" s="45">
        <f>'Expenses summary'!AP82</f>
        <v>0</v>
      </c>
      <c r="AB35" s="46">
        <f t="shared" ref="AB35:AM35" si="37">O35-B35</f>
        <v>0</v>
      </c>
      <c r="AC35" s="44">
        <f t="shared" si="37"/>
        <v>0</v>
      </c>
      <c r="AD35" s="44">
        <f t="shared" si="37"/>
        <v>0</v>
      </c>
      <c r="AE35" s="44">
        <f t="shared" si="37"/>
        <v>0</v>
      </c>
      <c r="AF35" s="44">
        <f t="shared" si="37"/>
        <v>0</v>
      </c>
      <c r="AG35" s="44">
        <f t="shared" si="37"/>
        <v>0</v>
      </c>
      <c r="AH35" s="44">
        <f t="shared" si="37"/>
        <v>0</v>
      </c>
      <c r="AI35" s="44">
        <f t="shared" si="37"/>
        <v>0</v>
      </c>
      <c r="AJ35" s="44">
        <f t="shared" si="37"/>
        <v>0</v>
      </c>
      <c r="AK35" s="44">
        <f t="shared" si="37"/>
        <v>0</v>
      </c>
      <c r="AL35" s="44">
        <f t="shared" si="37"/>
        <v>0</v>
      </c>
      <c r="AM35" s="44">
        <f t="shared" si="37"/>
        <v>0</v>
      </c>
      <c r="AN35" s="47">
        <f t="shared" si="17"/>
        <v>0</v>
      </c>
    </row>
    <row r="36" ht="21.75" customHeight="1">
      <c r="A36" s="32" t="str">
        <f>'Expenses summary'!$AC83</f>
        <v>Other</v>
      </c>
      <c r="B36" s="43">
        <f>'Expenses summary'!B26+'Expenses summary'!P55</f>
        <v>0</v>
      </c>
      <c r="C36" s="44">
        <f>'Expenses summary'!C26+'Expenses summary'!Q55</f>
        <v>0</v>
      </c>
      <c r="D36" s="44">
        <f>'Expenses summary'!D26+'Expenses summary'!R55</f>
        <v>0</v>
      </c>
      <c r="E36" s="44">
        <f>'Expenses summary'!E26+'Expenses summary'!S55</f>
        <v>0</v>
      </c>
      <c r="F36" s="44">
        <f>'Expenses summary'!F26+'Expenses summary'!T55</f>
        <v>0</v>
      </c>
      <c r="G36" s="44">
        <f>'Expenses summary'!G26+'Expenses summary'!U55</f>
        <v>0</v>
      </c>
      <c r="H36" s="44">
        <f>'Expenses summary'!H26+'Expenses summary'!V55</f>
        <v>0</v>
      </c>
      <c r="I36" s="44">
        <f>'Expenses summary'!I26+'Expenses summary'!W55</f>
        <v>0</v>
      </c>
      <c r="J36" s="44">
        <f>'Expenses summary'!J26+'Expenses summary'!X55</f>
        <v>0</v>
      </c>
      <c r="K36" s="44">
        <f>'Expenses summary'!K26+'Expenses summary'!Y55</f>
        <v>0</v>
      </c>
      <c r="L36" s="44">
        <f>'Expenses summary'!L26+'Expenses summary'!Z55</f>
        <v>0</v>
      </c>
      <c r="M36" s="44">
        <f>'Expenses summary'!M26+'Expenses summary'!AA55</f>
        <v>0</v>
      </c>
      <c r="N36" s="45">
        <f>'Expenses summary'!N28</f>
        <v>2</v>
      </c>
      <c r="O36" s="46">
        <f>'Expenses summary'!AD83</f>
        <v>0</v>
      </c>
      <c r="P36" s="44">
        <f>'Expenses summary'!AE83</f>
        <v>0</v>
      </c>
      <c r="Q36" s="44">
        <f>'Expenses summary'!AF83</f>
        <v>0</v>
      </c>
      <c r="R36" s="44">
        <f>'Expenses summary'!AG83</f>
        <v>0</v>
      </c>
      <c r="S36" s="44">
        <f>'Expenses summary'!AH83</f>
        <v>0</v>
      </c>
      <c r="T36" s="44">
        <f>'Expenses summary'!AI83</f>
        <v>0</v>
      </c>
      <c r="U36" s="44">
        <f>'Expenses summary'!AJ83</f>
        <v>0</v>
      </c>
      <c r="V36" s="44">
        <f>'Expenses summary'!AK83</f>
        <v>0</v>
      </c>
      <c r="W36" s="44">
        <f>'Expenses summary'!AL83</f>
        <v>0</v>
      </c>
      <c r="X36" s="44">
        <f>'Expenses summary'!AM83</f>
        <v>0</v>
      </c>
      <c r="Y36" s="44">
        <f>'Expenses summary'!AN83</f>
        <v>0</v>
      </c>
      <c r="Z36" s="44">
        <f>'Expenses summary'!AO83</f>
        <v>0</v>
      </c>
      <c r="AA36" s="45">
        <f>'Expenses summary'!AP83</f>
        <v>0</v>
      </c>
      <c r="AB36" s="46">
        <f t="shared" ref="AB36:AM36" si="38">O36-B36</f>
        <v>0</v>
      </c>
      <c r="AC36" s="44">
        <f t="shared" si="38"/>
        <v>0</v>
      </c>
      <c r="AD36" s="44">
        <f t="shared" si="38"/>
        <v>0</v>
      </c>
      <c r="AE36" s="44">
        <f t="shared" si="38"/>
        <v>0</v>
      </c>
      <c r="AF36" s="44">
        <f t="shared" si="38"/>
        <v>0</v>
      </c>
      <c r="AG36" s="44">
        <f t="shared" si="38"/>
        <v>0</v>
      </c>
      <c r="AH36" s="44">
        <f t="shared" si="38"/>
        <v>0</v>
      </c>
      <c r="AI36" s="44">
        <f t="shared" si="38"/>
        <v>0</v>
      </c>
      <c r="AJ36" s="44">
        <f t="shared" si="38"/>
        <v>0</v>
      </c>
      <c r="AK36" s="44">
        <f t="shared" si="38"/>
        <v>0</v>
      </c>
      <c r="AL36" s="44">
        <f t="shared" si="38"/>
        <v>0</v>
      </c>
      <c r="AM36" s="44">
        <f t="shared" si="38"/>
        <v>0</v>
      </c>
      <c r="AN36" s="47">
        <f t="shared" si="17"/>
        <v>0</v>
      </c>
    </row>
    <row r="37" ht="21.75" customHeight="1">
      <c r="A37" s="32" t="str">
        <f>'Expenses summary'!$AC84</f>
        <v>Tax included</v>
      </c>
      <c r="B37" s="43">
        <f>'Expenses summary'!B$27</f>
        <v>0.1818181818</v>
      </c>
      <c r="C37" s="44">
        <f>'Expenses summary'!C$27</f>
        <v>0</v>
      </c>
      <c r="D37" s="44">
        <f>'Expenses summary'!D$27</f>
        <v>0</v>
      </c>
      <c r="E37" s="44">
        <f>'Expenses summary'!E$27</f>
        <v>0</v>
      </c>
      <c r="F37" s="44">
        <f>'Expenses summary'!F$27</f>
        <v>0</v>
      </c>
      <c r="G37" s="44">
        <f>'Expenses summary'!G$27</f>
        <v>0</v>
      </c>
      <c r="H37" s="44">
        <f>'Expenses summary'!H$27</f>
        <v>0</v>
      </c>
      <c r="I37" s="44">
        <f>'Expenses summary'!I$27</f>
        <v>0</v>
      </c>
      <c r="J37" s="44">
        <f>'Expenses summary'!J$27</f>
        <v>0</v>
      </c>
      <c r="K37" s="44">
        <f>'Expenses summary'!K$27</f>
        <v>0</v>
      </c>
      <c r="L37" s="44">
        <f>'Expenses summary'!L$27</f>
        <v>0</v>
      </c>
      <c r="M37" s="44">
        <f>'Expenses summary'!M$27</f>
        <v>0</v>
      </c>
      <c r="N37" s="45">
        <f>'Expenses summary'!N$27</f>
        <v>0.1818181818</v>
      </c>
      <c r="O37" s="46">
        <f>'Expenses summary'!AD84</f>
        <v>0</v>
      </c>
      <c r="P37" s="44">
        <f>'Expenses summary'!AE84</f>
        <v>0</v>
      </c>
      <c r="Q37" s="44">
        <f>'Expenses summary'!AF84</f>
        <v>0</v>
      </c>
      <c r="R37" s="44">
        <f>'Expenses summary'!AG84</f>
        <v>0</v>
      </c>
      <c r="S37" s="44">
        <f>'Expenses summary'!AH84</f>
        <v>0</v>
      </c>
      <c r="T37" s="44">
        <f>'Expenses summary'!AI84</f>
        <v>0</v>
      </c>
      <c r="U37" s="44">
        <f>'Expenses summary'!AJ84</f>
        <v>0</v>
      </c>
      <c r="V37" s="44">
        <f>'Expenses summary'!AK84</f>
        <v>0</v>
      </c>
      <c r="W37" s="44">
        <f>'Expenses summary'!AL84</f>
        <v>0</v>
      </c>
      <c r="X37" s="44">
        <f>'Expenses summary'!AM84</f>
        <v>0</v>
      </c>
      <c r="Y37" s="44">
        <f>'Expenses summary'!AN84</f>
        <v>0</v>
      </c>
      <c r="Z37" s="44">
        <f>'Expenses summary'!AO84</f>
        <v>0</v>
      </c>
      <c r="AA37" s="45">
        <f>'Expenses summary'!AP84</f>
        <v>0</v>
      </c>
      <c r="AB37" s="46">
        <f t="shared" ref="AB37:AM37" si="39">O37-B37</f>
        <v>-0.1818181818</v>
      </c>
      <c r="AC37" s="44">
        <f t="shared" si="39"/>
        <v>0</v>
      </c>
      <c r="AD37" s="44">
        <f t="shared" si="39"/>
        <v>0</v>
      </c>
      <c r="AE37" s="44">
        <f t="shared" si="39"/>
        <v>0</v>
      </c>
      <c r="AF37" s="44">
        <f t="shared" si="39"/>
        <v>0</v>
      </c>
      <c r="AG37" s="44">
        <f t="shared" si="39"/>
        <v>0</v>
      </c>
      <c r="AH37" s="44">
        <f t="shared" si="39"/>
        <v>0</v>
      </c>
      <c r="AI37" s="44">
        <f t="shared" si="39"/>
        <v>0</v>
      </c>
      <c r="AJ37" s="44">
        <f t="shared" si="39"/>
        <v>0</v>
      </c>
      <c r="AK37" s="44">
        <f t="shared" si="39"/>
        <v>0</v>
      </c>
      <c r="AL37" s="44">
        <f t="shared" si="39"/>
        <v>0</v>
      </c>
      <c r="AM37" s="44">
        <f t="shared" si="39"/>
        <v>0</v>
      </c>
      <c r="AN37" s="47">
        <f t="shared" si="17"/>
        <v>-0.1818181818</v>
      </c>
    </row>
    <row r="38" ht="36.0" customHeight="1">
      <c r="A38" s="41" t="s">
        <v>23</v>
      </c>
      <c r="B38" s="42" t="s">
        <v>24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21"/>
    </row>
    <row r="39" ht="22.5" customHeight="1">
      <c r="A39" s="48" t="s">
        <v>25</v>
      </c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2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1">
        <f t="shared" ref="AA39:AA44" si="43">SUM(O39:Z39)</f>
        <v>0</v>
      </c>
      <c r="AB39" s="52">
        <f t="shared" ref="AB39:AJ39" si="40">O39-B39</f>
        <v>0</v>
      </c>
      <c r="AC39" s="50">
        <f t="shared" si="40"/>
        <v>0</v>
      </c>
      <c r="AD39" s="50">
        <f t="shared" si="40"/>
        <v>0</v>
      </c>
      <c r="AE39" s="50">
        <f t="shared" si="40"/>
        <v>0</v>
      </c>
      <c r="AF39" s="50">
        <f t="shared" si="40"/>
        <v>0</v>
      </c>
      <c r="AG39" s="50">
        <f t="shared" si="40"/>
        <v>0</v>
      </c>
      <c r="AH39" s="50">
        <f t="shared" si="40"/>
        <v>0</v>
      </c>
      <c r="AI39" s="50">
        <f t="shared" si="40"/>
        <v>0</v>
      </c>
      <c r="AJ39" s="50">
        <f t="shared" si="40"/>
        <v>0</v>
      </c>
      <c r="AK39" s="50"/>
      <c r="AL39" s="50"/>
      <c r="AM39" s="50"/>
      <c r="AN39" s="53">
        <f>AA39-N39</f>
        <v>0</v>
      </c>
    </row>
    <row r="40" ht="22.5" customHeight="1">
      <c r="A40" s="54" t="s">
        <v>26</v>
      </c>
      <c r="B40" s="55">
        <f t="shared" ref="B40:M40" si="41">SUM(B8:B10)</f>
        <v>1.8093</v>
      </c>
      <c r="C40" s="55">
        <f t="shared" si="41"/>
        <v>0</v>
      </c>
      <c r="D40" s="55">
        <f t="shared" si="41"/>
        <v>0</v>
      </c>
      <c r="E40" s="55">
        <f t="shared" si="41"/>
        <v>0</v>
      </c>
      <c r="F40" s="55">
        <f t="shared" si="41"/>
        <v>0</v>
      </c>
      <c r="G40" s="55">
        <f t="shared" si="41"/>
        <v>0</v>
      </c>
      <c r="H40" s="55">
        <f t="shared" si="41"/>
        <v>0</v>
      </c>
      <c r="I40" s="55">
        <f t="shared" si="41"/>
        <v>0</v>
      </c>
      <c r="J40" s="55">
        <f t="shared" si="41"/>
        <v>0</v>
      </c>
      <c r="K40" s="55">
        <f t="shared" si="41"/>
        <v>0</v>
      </c>
      <c r="L40" s="55">
        <f t="shared" si="41"/>
        <v>0</v>
      </c>
      <c r="M40" s="55">
        <f t="shared" si="41"/>
        <v>0</v>
      </c>
      <c r="N40" s="56">
        <f>SUM(A40:M40)</f>
        <v>1.8093</v>
      </c>
      <c r="O40" s="57" t="str">
        <f t="shared" ref="O40:Z40" si="42">SUM(O8:O10)</f>
        <v>#VALUE!</v>
      </c>
      <c r="P40" s="55">
        <f t="shared" si="42"/>
        <v>5980</v>
      </c>
      <c r="Q40" s="55">
        <f t="shared" si="42"/>
        <v>5980</v>
      </c>
      <c r="R40" s="55">
        <f t="shared" si="42"/>
        <v>5980</v>
      </c>
      <c r="S40" s="55">
        <f t="shared" si="42"/>
        <v>5980</v>
      </c>
      <c r="T40" s="55">
        <f t="shared" si="42"/>
        <v>5980</v>
      </c>
      <c r="U40" s="55">
        <f t="shared" si="42"/>
        <v>5980</v>
      </c>
      <c r="V40" s="55">
        <f t="shared" si="42"/>
        <v>5980</v>
      </c>
      <c r="W40" s="55">
        <f t="shared" si="42"/>
        <v>5980</v>
      </c>
      <c r="X40" s="55">
        <f t="shared" si="42"/>
        <v>5980</v>
      </c>
      <c r="Y40" s="55">
        <f t="shared" si="42"/>
        <v>5980</v>
      </c>
      <c r="Z40" s="55">
        <f t="shared" si="42"/>
        <v>5980</v>
      </c>
      <c r="AA40" s="56" t="str">
        <f t="shared" si="43"/>
        <v>#VALUE!</v>
      </c>
      <c r="AB40" s="57" t="str">
        <f t="shared" ref="AB40:AN40" si="44">B40-O40</f>
        <v>#VALUE!</v>
      </c>
      <c r="AC40" s="55">
        <f t="shared" si="44"/>
        <v>-5980</v>
      </c>
      <c r="AD40" s="55">
        <f t="shared" si="44"/>
        <v>-5980</v>
      </c>
      <c r="AE40" s="55">
        <f t="shared" si="44"/>
        <v>-5980</v>
      </c>
      <c r="AF40" s="55">
        <f t="shared" si="44"/>
        <v>-5980</v>
      </c>
      <c r="AG40" s="55">
        <f t="shared" si="44"/>
        <v>-5980</v>
      </c>
      <c r="AH40" s="55">
        <f t="shared" si="44"/>
        <v>-5980</v>
      </c>
      <c r="AI40" s="55">
        <f t="shared" si="44"/>
        <v>-5980</v>
      </c>
      <c r="AJ40" s="55">
        <f t="shared" si="44"/>
        <v>-5980</v>
      </c>
      <c r="AK40" s="55">
        <f t="shared" si="44"/>
        <v>-5980</v>
      </c>
      <c r="AL40" s="55">
        <f t="shared" si="44"/>
        <v>-5980</v>
      </c>
      <c r="AM40" s="55">
        <f t="shared" si="44"/>
        <v>-5980</v>
      </c>
      <c r="AN40" s="55" t="str">
        <f t="shared" si="44"/>
        <v>#VALUE!</v>
      </c>
    </row>
    <row r="41" ht="21.75" customHeight="1">
      <c r="A41" s="58" t="s">
        <v>27</v>
      </c>
      <c r="B41" s="44">
        <f t="shared" ref="B41:O41" si="45">SUM(B14:B36)</f>
        <v>2</v>
      </c>
      <c r="C41" s="44">
        <f t="shared" si="45"/>
        <v>0</v>
      </c>
      <c r="D41" s="44">
        <f t="shared" si="45"/>
        <v>0</v>
      </c>
      <c r="E41" s="44">
        <f t="shared" si="45"/>
        <v>0</v>
      </c>
      <c r="F41" s="44">
        <f t="shared" si="45"/>
        <v>0</v>
      </c>
      <c r="G41" s="44">
        <f t="shared" si="45"/>
        <v>0</v>
      </c>
      <c r="H41" s="44">
        <f t="shared" si="45"/>
        <v>0</v>
      </c>
      <c r="I41" s="44">
        <f t="shared" si="45"/>
        <v>0</v>
      </c>
      <c r="J41" s="44">
        <f t="shared" si="45"/>
        <v>0</v>
      </c>
      <c r="K41" s="44">
        <f t="shared" si="45"/>
        <v>0</v>
      </c>
      <c r="L41" s="44">
        <f t="shared" si="45"/>
        <v>0</v>
      </c>
      <c r="M41" s="44">
        <f t="shared" si="45"/>
        <v>0</v>
      </c>
      <c r="N41" s="59">
        <f t="shared" si="45"/>
        <v>4.181818182</v>
      </c>
      <c r="O41" s="46">
        <f t="shared" si="45"/>
        <v>0</v>
      </c>
      <c r="P41" s="44">
        <f t="shared" ref="P41:Z41" si="46">SUM(P14:P34)</f>
        <v>0</v>
      </c>
      <c r="Q41" s="44">
        <f t="shared" si="46"/>
        <v>0</v>
      </c>
      <c r="R41" s="44">
        <f t="shared" si="46"/>
        <v>0</v>
      </c>
      <c r="S41" s="44">
        <f t="shared" si="46"/>
        <v>0</v>
      </c>
      <c r="T41" s="44">
        <f t="shared" si="46"/>
        <v>0</v>
      </c>
      <c r="U41" s="44">
        <f t="shared" si="46"/>
        <v>0</v>
      </c>
      <c r="V41" s="44">
        <f t="shared" si="46"/>
        <v>0</v>
      </c>
      <c r="W41" s="44">
        <f t="shared" si="46"/>
        <v>0</v>
      </c>
      <c r="X41" s="44">
        <f t="shared" si="46"/>
        <v>0</v>
      </c>
      <c r="Y41" s="44">
        <f t="shared" si="46"/>
        <v>0</v>
      </c>
      <c r="Z41" s="44">
        <f t="shared" si="46"/>
        <v>0</v>
      </c>
      <c r="AA41" s="45">
        <f t="shared" si="43"/>
        <v>0</v>
      </c>
      <c r="AB41" s="46">
        <f t="shared" ref="AB41:AN41" si="47">B41-O41</f>
        <v>2</v>
      </c>
      <c r="AC41" s="44">
        <f t="shared" si="47"/>
        <v>0</v>
      </c>
      <c r="AD41" s="44">
        <f t="shared" si="47"/>
        <v>0</v>
      </c>
      <c r="AE41" s="44">
        <f t="shared" si="47"/>
        <v>0</v>
      </c>
      <c r="AF41" s="44">
        <f t="shared" si="47"/>
        <v>0</v>
      </c>
      <c r="AG41" s="44">
        <f t="shared" si="47"/>
        <v>0</v>
      </c>
      <c r="AH41" s="44">
        <f t="shared" si="47"/>
        <v>0</v>
      </c>
      <c r="AI41" s="44">
        <f t="shared" si="47"/>
        <v>0</v>
      </c>
      <c r="AJ41" s="44">
        <f t="shared" si="47"/>
        <v>0</v>
      </c>
      <c r="AK41" s="44">
        <f t="shared" si="47"/>
        <v>0</v>
      </c>
      <c r="AL41" s="44">
        <f t="shared" si="47"/>
        <v>0</v>
      </c>
      <c r="AM41" s="44">
        <f t="shared" si="47"/>
        <v>0</v>
      </c>
      <c r="AN41" s="44">
        <f t="shared" si="47"/>
        <v>4.181818182</v>
      </c>
    </row>
    <row r="42" ht="36.0" customHeight="1">
      <c r="A42" s="58" t="s">
        <v>28</v>
      </c>
      <c r="B42" s="44">
        <f t="shared" ref="B42:Z42" si="48">B40-B14</f>
        <v>1.8093</v>
      </c>
      <c r="C42" s="44">
        <f t="shared" si="48"/>
        <v>0</v>
      </c>
      <c r="D42" s="44">
        <f t="shared" si="48"/>
        <v>0</v>
      </c>
      <c r="E42" s="44">
        <f t="shared" si="48"/>
        <v>0</v>
      </c>
      <c r="F42" s="44">
        <f t="shared" si="48"/>
        <v>0</v>
      </c>
      <c r="G42" s="44">
        <f t="shared" si="48"/>
        <v>0</v>
      </c>
      <c r="H42" s="44">
        <f t="shared" si="48"/>
        <v>0</v>
      </c>
      <c r="I42" s="44">
        <f t="shared" si="48"/>
        <v>0</v>
      </c>
      <c r="J42" s="44">
        <f t="shared" si="48"/>
        <v>0</v>
      </c>
      <c r="K42" s="44">
        <f t="shared" si="48"/>
        <v>0</v>
      </c>
      <c r="L42" s="44">
        <f t="shared" si="48"/>
        <v>0</v>
      </c>
      <c r="M42" s="44">
        <f t="shared" si="48"/>
        <v>0</v>
      </c>
      <c r="N42" s="45">
        <f t="shared" si="48"/>
        <v>1.8093</v>
      </c>
      <c r="O42" s="46" t="str">
        <f t="shared" si="48"/>
        <v>#VALUE!</v>
      </c>
      <c r="P42" s="44">
        <f t="shared" si="48"/>
        <v>5980</v>
      </c>
      <c r="Q42" s="44">
        <f t="shared" si="48"/>
        <v>5980</v>
      </c>
      <c r="R42" s="44">
        <f t="shared" si="48"/>
        <v>5980</v>
      </c>
      <c r="S42" s="44">
        <f t="shared" si="48"/>
        <v>5980</v>
      </c>
      <c r="T42" s="44">
        <f t="shared" si="48"/>
        <v>5980</v>
      </c>
      <c r="U42" s="44">
        <f t="shared" si="48"/>
        <v>5980</v>
      </c>
      <c r="V42" s="44">
        <f t="shared" si="48"/>
        <v>5980</v>
      </c>
      <c r="W42" s="44">
        <f t="shared" si="48"/>
        <v>5980</v>
      </c>
      <c r="X42" s="44">
        <f t="shared" si="48"/>
        <v>5980</v>
      </c>
      <c r="Y42" s="44">
        <f t="shared" si="48"/>
        <v>5980</v>
      </c>
      <c r="Z42" s="44">
        <f t="shared" si="48"/>
        <v>5980</v>
      </c>
      <c r="AA42" s="45" t="str">
        <f t="shared" si="43"/>
        <v>#VALUE!</v>
      </c>
      <c r="AB42" s="46" t="str">
        <f t="shared" ref="AB42:AN42" si="49">B42-O42</f>
        <v>#VALUE!</v>
      </c>
      <c r="AC42" s="44">
        <f t="shared" si="49"/>
        <v>-5980</v>
      </c>
      <c r="AD42" s="44">
        <f t="shared" si="49"/>
        <v>-5980</v>
      </c>
      <c r="AE42" s="44">
        <f t="shared" si="49"/>
        <v>-5980</v>
      </c>
      <c r="AF42" s="44">
        <f t="shared" si="49"/>
        <v>-5980</v>
      </c>
      <c r="AG42" s="44">
        <f t="shared" si="49"/>
        <v>-5980</v>
      </c>
      <c r="AH42" s="44">
        <f t="shared" si="49"/>
        <v>-5980</v>
      </c>
      <c r="AI42" s="44">
        <f t="shared" si="49"/>
        <v>-5980</v>
      </c>
      <c r="AJ42" s="44">
        <f t="shared" si="49"/>
        <v>-5980</v>
      </c>
      <c r="AK42" s="44">
        <f t="shared" si="49"/>
        <v>-5980</v>
      </c>
      <c r="AL42" s="44">
        <f t="shared" si="49"/>
        <v>-5980</v>
      </c>
      <c r="AM42" s="44">
        <f t="shared" si="49"/>
        <v>-5980</v>
      </c>
      <c r="AN42" s="44" t="str">
        <f t="shared" si="49"/>
        <v>#VALUE!</v>
      </c>
    </row>
    <row r="43" ht="36.0" customHeight="1">
      <c r="A43" s="58" t="s">
        <v>29</v>
      </c>
      <c r="B43" s="44">
        <f t="shared" ref="B43:Z43" si="50">B40-B41</f>
        <v>-0.1907</v>
      </c>
      <c r="C43" s="44">
        <f t="shared" si="50"/>
        <v>0</v>
      </c>
      <c r="D43" s="44">
        <f t="shared" si="50"/>
        <v>0</v>
      </c>
      <c r="E43" s="44">
        <f t="shared" si="50"/>
        <v>0</v>
      </c>
      <c r="F43" s="44">
        <f t="shared" si="50"/>
        <v>0</v>
      </c>
      <c r="G43" s="44">
        <f t="shared" si="50"/>
        <v>0</v>
      </c>
      <c r="H43" s="44">
        <f t="shared" si="50"/>
        <v>0</v>
      </c>
      <c r="I43" s="44">
        <f t="shared" si="50"/>
        <v>0</v>
      </c>
      <c r="J43" s="44">
        <f t="shared" si="50"/>
        <v>0</v>
      </c>
      <c r="K43" s="44">
        <f t="shared" si="50"/>
        <v>0</v>
      </c>
      <c r="L43" s="44">
        <f t="shared" si="50"/>
        <v>0</v>
      </c>
      <c r="M43" s="44">
        <f t="shared" si="50"/>
        <v>0</v>
      </c>
      <c r="N43" s="45">
        <f t="shared" si="50"/>
        <v>-2.372518182</v>
      </c>
      <c r="O43" s="46" t="str">
        <f t="shared" si="50"/>
        <v>#VALUE!</v>
      </c>
      <c r="P43" s="44">
        <f t="shared" si="50"/>
        <v>5980</v>
      </c>
      <c r="Q43" s="44">
        <f t="shared" si="50"/>
        <v>5980</v>
      </c>
      <c r="R43" s="44">
        <f t="shared" si="50"/>
        <v>5980</v>
      </c>
      <c r="S43" s="44">
        <f t="shared" si="50"/>
        <v>5980</v>
      </c>
      <c r="T43" s="44">
        <f t="shared" si="50"/>
        <v>5980</v>
      </c>
      <c r="U43" s="44">
        <f t="shared" si="50"/>
        <v>5980</v>
      </c>
      <c r="V43" s="44">
        <f t="shared" si="50"/>
        <v>5980</v>
      </c>
      <c r="W43" s="44">
        <f t="shared" si="50"/>
        <v>5980</v>
      </c>
      <c r="X43" s="44">
        <f t="shared" si="50"/>
        <v>5980</v>
      </c>
      <c r="Y43" s="44">
        <f t="shared" si="50"/>
        <v>5980</v>
      </c>
      <c r="Z43" s="44">
        <f t="shared" si="50"/>
        <v>5980</v>
      </c>
      <c r="AA43" s="45" t="str">
        <f t="shared" si="43"/>
        <v>#VALUE!</v>
      </c>
      <c r="AB43" s="46" t="str">
        <f t="shared" ref="AB43:AN43" si="51">B43-O43</f>
        <v>#VALUE!</v>
      </c>
      <c r="AC43" s="44">
        <f t="shared" si="51"/>
        <v>-5980</v>
      </c>
      <c r="AD43" s="44">
        <f t="shared" si="51"/>
        <v>-5980</v>
      </c>
      <c r="AE43" s="44">
        <f t="shared" si="51"/>
        <v>-5980</v>
      </c>
      <c r="AF43" s="44">
        <f t="shared" si="51"/>
        <v>-5980</v>
      </c>
      <c r="AG43" s="44">
        <f t="shared" si="51"/>
        <v>-5980</v>
      </c>
      <c r="AH43" s="44">
        <f t="shared" si="51"/>
        <v>-5980</v>
      </c>
      <c r="AI43" s="44">
        <f t="shared" si="51"/>
        <v>-5980</v>
      </c>
      <c r="AJ43" s="44">
        <f t="shared" si="51"/>
        <v>-5980</v>
      </c>
      <c r="AK43" s="44">
        <f t="shared" si="51"/>
        <v>-5980</v>
      </c>
      <c r="AL43" s="44">
        <f t="shared" si="51"/>
        <v>-5980</v>
      </c>
      <c r="AM43" s="44">
        <f t="shared" si="51"/>
        <v>-5980</v>
      </c>
      <c r="AN43" s="44" t="str">
        <f t="shared" si="51"/>
        <v>#VALUE!</v>
      </c>
    </row>
    <row r="44" ht="21.75" customHeight="1">
      <c r="A44" s="58" t="s">
        <v>30</v>
      </c>
      <c r="B44" s="44">
        <f t="shared" ref="B44:Z44" si="52">SUM(B8:B12)-B41-B39</f>
        <v>-0.0907</v>
      </c>
      <c r="C44" s="44">
        <f t="shared" si="52"/>
        <v>0</v>
      </c>
      <c r="D44" s="44">
        <f t="shared" si="52"/>
        <v>0</v>
      </c>
      <c r="E44" s="44">
        <f t="shared" si="52"/>
        <v>0</v>
      </c>
      <c r="F44" s="44">
        <f t="shared" si="52"/>
        <v>0</v>
      </c>
      <c r="G44" s="44">
        <f t="shared" si="52"/>
        <v>0</v>
      </c>
      <c r="H44" s="44">
        <f t="shared" si="52"/>
        <v>0</v>
      </c>
      <c r="I44" s="44">
        <f t="shared" si="52"/>
        <v>0</v>
      </c>
      <c r="J44" s="44">
        <f t="shared" si="52"/>
        <v>0</v>
      </c>
      <c r="K44" s="44">
        <f t="shared" si="52"/>
        <v>0</v>
      </c>
      <c r="L44" s="44">
        <f t="shared" si="52"/>
        <v>0</v>
      </c>
      <c r="M44" s="44">
        <f t="shared" si="52"/>
        <v>0</v>
      </c>
      <c r="N44" s="45">
        <f t="shared" si="52"/>
        <v>-2.272518182</v>
      </c>
      <c r="O44" s="46" t="str">
        <f t="shared" si="52"/>
        <v>#VALUE!</v>
      </c>
      <c r="P44" s="44">
        <f t="shared" si="52"/>
        <v>5980</v>
      </c>
      <c r="Q44" s="44">
        <f t="shared" si="52"/>
        <v>5980.02</v>
      </c>
      <c r="R44" s="44">
        <f t="shared" si="52"/>
        <v>5980</v>
      </c>
      <c r="S44" s="44">
        <f t="shared" si="52"/>
        <v>5980</v>
      </c>
      <c r="T44" s="44">
        <f t="shared" si="52"/>
        <v>5980.02</v>
      </c>
      <c r="U44" s="44">
        <f t="shared" si="52"/>
        <v>5980</v>
      </c>
      <c r="V44" s="44">
        <f t="shared" si="52"/>
        <v>5980</v>
      </c>
      <c r="W44" s="44">
        <f t="shared" si="52"/>
        <v>5980.02</v>
      </c>
      <c r="X44" s="44">
        <f t="shared" si="52"/>
        <v>5980</v>
      </c>
      <c r="Y44" s="44">
        <f t="shared" si="52"/>
        <v>5980</v>
      </c>
      <c r="Z44" s="44">
        <f t="shared" si="52"/>
        <v>5980.02</v>
      </c>
      <c r="AA44" s="45" t="str">
        <f t="shared" si="43"/>
        <v>#VALUE!</v>
      </c>
      <c r="AB44" s="46" t="str">
        <f t="shared" ref="AB44:AN44" si="53">B44-O44</f>
        <v>#VALUE!</v>
      </c>
      <c r="AC44" s="44">
        <f t="shared" si="53"/>
        <v>-5980</v>
      </c>
      <c r="AD44" s="44">
        <f t="shared" si="53"/>
        <v>-5980.02</v>
      </c>
      <c r="AE44" s="44">
        <f t="shared" si="53"/>
        <v>-5980</v>
      </c>
      <c r="AF44" s="44">
        <f t="shared" si="53"/>
        <v>-5980</v>
      </c>
      <c r="AG44" s="44">
        <f t="shared" si="53"/>
        <v>-5980.02</v>
      </c>
      <c r="AH44" s="44">
        <f t="shared" si="53"/>
        <v>-5980</v>
      </c>
      <c r="AI44" s="44">
        <f t="shared" si="53"/>
        <v>-5980</v>
      </c>
      <c r="AJ44" s="44">
        <f t="shared" si="53"/>
        <v>-5980.02</v>
      </c>
      <c r="AK44" s="44">
        <f t="shared" si="53"/>
        <v>-5980</v>
      </c>
      <c r="AL44" s="44">
        <f t="shared" si="53"/>
        <v>-5980</v>
      </c>
      <c r="AM44" s="44">
        <f t="shared" si="53"/>
        <v>-5980.02</v>
      </c>
      <c r="AN44" s="44" t="str">
        <f t="shared" si="53"/>
        <v>#VALUE!</v>
      </c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</row>
    <row r="1000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</row>
  </sheetData>
  <mergeCells count="7">
    <mergeCell ref="A2:AN2"/>
    <mergeCell ref="B3:N3"/>
    <mergeCell ref="O3:AA3"/>
    <mergeCell ref="AB3:AN3"/>
    <mergeCell ref="B7:AN7"/>
    <mergeCell ref="B13:AN13"/>
    <mergeCell ref="B38:AN38"/>
  </mergeCells>
  <conditionalFormatting sqref="A40:AN40 A41:A44 B42:AN44">
    <cfRule type="cellIs" dxfId="0" priority="1" stopIfTrue="1" operator="greaterThan">
      <formula>0</formula>
    </cfRule>
  </conditionalFormatting>
  <conditionalFormatting sqref="A40:AN40 A41:A44 B42:AN44">
    <cfRule type="cellIs" dxfId="1" priority="2" stopIfTrue="1" operator="lessThan">
      <formula>0</formula>
    </cfRule>
  </conditionalFormatting>
  <conditionalFormatting sqref="B41:AA41">
    <cfRule type="cellIs" dxfId="2" priority="3" stopIfTrue="1" operator="greaterThan">
      <formula>0</formula>
    </cfRule>
  </conditionalFormatting>
  <conditionalFormatting sqref="AB41:AN41">
    <cfRule type="cellIs" dxfId="1" priority="4" stopIfTrue="1" operator="greaterThan">
      <formula>0</formula>
    </cfRule>
  </conditionalFormatting>
  <conditionalFormatting sqref="AB41:AN41">
    <cfRule type="cellIs" dxfId="3" priority="5" stopIfTrue="1" operator="lessThan">
      <formula>0</formula>
    </cfRule>
  </conditionalFormatting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13.71"/>
    <col customWidth="1" min="2" max="3" width="10.14"/>
    <col customWidth="1" min="4" max="4" width="11.0"/>
    <col customWidth="1" min="5" max="5" width="10.14"/>
    <col customWidth="1" min="6" max="7" width="10.29"/>
    <col customWidth="1" min="8" max="14" width="10.14"/>
    <col customWidth="1" min="15" max="15" width="13.71"/>
    <col customWidth="1" min="16" max="17" width="10.14"/>
    <col customWidth="1" min="18" max="18" width="11.0"/>
    <col customWidth="1" min="19" max="19" width="10.14"/>
    <col customWidth="1" min="20" max="21" width="10.29"/>
    <col customWidth="1" min="22" max="28" width="10.14"/>
    <col customWidth="1" min="29" max="29" width="13.71"/>
    <col customWidth="1" min="30" max="31" width="9.14"/>
    <col customWidth="1" min="32" max="32" width="11.0"/>
    <col customWidth="1" min="33" max="33" width="9.14"/>
    <col customWidth="1" min="34" max="35" width="10.29"/>
    <col customWidth="1" min="36" max="41" width="9.14"/>
    <col customWidth="1" min="42" max="42" width="10.86"/>
  </cols>
  <sheetData>
    <row r="1" ht="27.0" customHeight="1">
      <c r="A1" s="1" t="s">
        <v>31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ht="20.25" customHeight="1">
      <c r="A2" s="3" t="s">
        <v>32</v>
      </c>
      <c r="B2" s="60">
        <v>44378.0</v>
      </c>
      <c r="C2" s="60">
        <v>44409.0</v>
      </c>
      <c r="D2" s="60">
        <v>44440.0</v>
      </c>
      <c r="E2" s="60">
        <v>44470.0</v>
      </c>
      <c r="F2" s="60">
        <v>44501.0</v>
      </c>
      <c r="G2" s="60">
        <v>44531.0</v>
      </c>
      <c r="H2" s="60">
        <v>44197.0</v>
      </c>
      <c r="I2" s="60">
        <v>44228.0</v>
      </c>
      <c r="J2" s="60">
        <v>44256.0</v>
      </c>
      <c r="K2" s="60">
        <v>44287.0</v>
      </c>
      <c r="L2" s="60">
        <v>44317.0</v>
      </c>
      <c r="M2" s="60">
        <v>44348.0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ht="8.25" hidden="1" customHeight="1">
      <c r="A3" s="61" t="s">
        <v>32</v>
      </c>
      <c r="B3" s="62">
        <f>Cashflow!A$4</f>
        <v>44378</v>
      </c>
      <c r="C3" s="62">
        <f t="shared" ref="C3:D3" si="1">B$3+31</f>
        <v>44409</v>
      </c>
      <c r="D3" s="62">
        <f t="shared" si="1"/>
        <v>44440</v>
      </c>
      <c r="E3" s="62">
        <f>D$3+30</f>
        <v>44470</v>
      </c>
      <c r="F3" s="62">
        <f>E$3+31</f>
        <v>44501</v>
      </c>
      <c r="G3" s="62">
        <f>F$3+30</f>
        <v>44531</v>
      </c>
      <c r="H3" s="62">
        <f t="shared" ref="H3:I3" si="2">G$3+31</f>
        <v>44562</v>
      </c>
      <c r="I3" s="62">
        <f t="shared" si="2"/>
        <v>44593</v>
      </c>
      <c r="J3" s="62">
        <f>DATE(YEAR(I$3),MONTH(I$3)+1,DAY(I$3))</f>
        <v>44621</v>
      </c>
      <c r="K3" s="62">
        <f>J$3+31</f>
        <v>44652</v>
      </c>
      <c r="L3" s="62">
        <f>K$3+30</f>
        <v>44682</v>
      </c>
      <c r="M3" s="62">
        <f>L$3+31</f>
        <v>44713</v>
      </c>
      <c r="N3" s="62">
        <f>M$3+30</f>
        <v>44743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ht="20.25" customHeight="1">
      <c r="A4" s="5" t="s">
        <v>34</v>
      </c>
      <c r="B4" s="63">
        <f>SUMIFS('Income detail'!$D4,'Income detail'!$B4,$A4,'Income detail'!$C4,"&gt;="&amp;B$3,'Income detail'!$C4,"&lt;"&amp;C$3)</f>
        <v>1</v>
      </c>
      <c r="C4" s="64">
        <f>SUMIFS('Income detail'!$D4,'Income detail'!$B4,"Digital book royalties",'Income detail'!$C4,"&gt;=1/8",'Income detail'!$C4,"&lt;=31/8")</f>
        <v>0</v>
      </c>
      <c r="D4" s="64">
        <f>SUMIFS('Income detail'!$D4,'Income detail'!$B4,"Digital book royalties",'Income detail'!$C4,"&gt;=1/9/21",'Income detail'!$C4,"&lt;=31/9/21")</f>
        <v>0</v>
      </c>
      <c r="E4" s="64">
        <f>SUMIFS('Income detail'!$D4,'Income detail'!$B4,"Digital book royalties",'Income detail'!$C4,"&gt;=1/10/21",'Income detail'!$C4,"&lt;=31/10/21")</f>
        <v>0</v>
      </c>
      <c r="F4" s="64">
        <f>SUMIFS('Income detail'!$D4,'Income detail'!$B4,"Digital book royalties",'Income detail'!$C4,"&gt;=1/11/21",'Income detail'!$C4,"&lt;=30/11/21")</f>
        <v>0</v>
      </c>
      <c r="G4" s="64">
        <f>SUMIFS('Income detail'!$D4,'Income detail'!$B4,"Digital book royalties",'Income detail'!$C4,"&gt;=1/12/21",'Income detail'!$C4,"&lt;=31/12/21")</f>
        <v>0</v>
      </c>
      <c r="H4" s="64">
        <f>SUMIFS('Income detail'!$D4,'Income detail'!$B4,"Digital book royalties",'Income detail'!$C4,"&gt;=1/1/22",'Income detail'!$C4,"&lt;=31/1/22")</f>
        <v>0</v>
      </c>
      <c r="I4" s="64">
        <f>SUMIFS('Income detail'!$D4,'Income detail'!$B4,"Digital book royalties",'Income detail'!$C4,"&gt;=1/7/21",'Income detail'!$C4,"&lt;=31/7/21")</f>
        <v>0</v>
      </c>
      <c r="J4" s="64">
        <f>SUMIFS('Income detail'!$D4,'Income detail'!$B4,"Digital book royalties",'Income detail'!$C4,"&gt;=1/7/21",'Income detail'!$C4,"&lt;=31/7/21")</f>
        <v>0</v>
      </c>
      <c r="K4" s="64">
        <f>SUMIFS('Income detail'!$D4,'Income detail'!$B4,"Digital book royalties",'Income detail'!$C4,"&gt;=1/7/21",'Income detail'!$C4,"&lt;=31/7/21")</f>
        <v>0</v>
      </c>
      <c r="L4" s="64">
        <f>SUMIFS('Income detail'!$D4,'Income detail'!$B4,"Digital book royalties",'Income detail'!$C4,"&gt;=1/7/21",'Income detail'!$C4,"&lt;=31/7/21")</f>
        <v>0</v>
      </c>
      <c r="M4" s="64">
        <f>SUMIFS('Income detail'!$D4,'Income detail'!$B4,"Digital book royalties",'Income detail'!$C4,"&gt;=1/7/21",'Income detail'!$C4,"&lt;=31/7/21")</f>
        <v>0</v>
      </c>
      <c r="N4" s="64">
        <f>SUM(B4:M4)</f>
        <v>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ht="19.5" customHeight="1">
      <c r="A5" s="7" t="s">
        <v>35</v>
      </c>
      <c r="B5" s="65">
        <f>SUMIFS('Income detail'!$D4,'Income detail'!$B4,$A5,'Income detail'!$C4,"&gt;="&amp;B$3,'Income detail'!$C4,"&lt;"&amp;C$3)</f>
        <v>0</v>
      </c>
      <c r="C5" s="66">
        <f>SUMIFS('Income detail'!$D4,'Income detail'!$B4,$A5,'Income detail'!$C4,"&gt;="&amp;C$3,'Income detail'!$C4,"&lt;"&amp;D$3)</f>
        <v>0</v>
      </c>
      <c r="D5" s="66">
        <f>SUMIFS('Income detail'!$D4,'Income detail'!$B4,$A5,'Income detail'!$C4,"&gt;="&amp;D$3,'Income detail'!$C4,"&lt;"&amp;E$3)</f>
        <v>0</v>
      </c>
      <c r="E5" s="66">
        <f>SUMIFS('Income detail'!$D4,'Income detail'!$B4,$A5,'Income detail'!$C4,"&gt;="&amp;E$3,'Income detail'!$C4,"&lt;"&amp;F$3)</f>
        <v>0</v>
      </c>
      <c r="F5" s="66">
        <f>SUMIFS('Income detail'!$D4,'Income detail'!$B4,$A5,'Income detail'!$C4,"&gt;="&amp;F$3,'Income detail'!$C4,"&lt;"&amp;G$3)</f>
        <v>0</v>
      </c>
      <c r="G5" s="66">
        <f>SUMIFS('Income detail'!$D4,'Income detail'!$B4,$A5,'Income detail'!$C4,"&gt;="&amp;G$3,'Income detail'!$C4,"&lt;"&amp;H$3)</f>
        <v>0</v>
      </c>
      <c r="H5" s="66">
        <f>SUMIFS('Income detail'!$D4,'Income detail'!$B4,$A5,'Income detail'!$C4,"&gt;="&amp;H$3,'Income detail'!$C4,"&lt;"&amp;I$3)</f>
        <v>0</v>
      </c>
      <c r="I5" s="66">
        <f>SUMIFS('Income detail'!$D4,'Income detail'!$B4,$A5,'Income detail'!$C4,"&gt;="&amp;I$3,'Income detail'!$C4,"&lt;"&amp;J$3)</f>
        <v>0</v>
      </c>
      <c r="J5" s="66">
        <f>SUMIFS('Income detail'!$D4,'Income detail'!$B4,$A5,'Income detail'!$C4,"&gt;="&amp;J$3,'Income detail'!$C4,"&lt;"&amp;K$3)</f>
        <v>0</v>
      </c>
      <c r="K5" s="66">
        <f>SUMIFS('Income detail'!$D4,'Income detail'!$B4,$A5,'Income detail'!$C4,"&gt;="&amp;K$3,'Income detail'!$C4,"&lt;"&amp;L$3)</f>
        <v>0</v>
      </c>
      <c r="L5" s="66">
        <f>SUMIFS('Income detail'!$D4,'Income detail'!$B4,$A5,'Income detail'!$C4,"&gt;="&amp;L$3,'Income detail'!$C4,"&lt;"&amp;M$3)</f>
        <v>0</v>
      </c>
      <c r="M5" s="66">
        <f>SUMIFS('Income detail'!$D4,'Income detail'!$B4,$A5,'Income detail'!$C4,"&gt;="&amp;M$3,'Income detail'!$C4,"&lt;"&amp;N$3)</f>
        <v>0</v>
      </c>
      <c r="N5" s="67">
        <f t="shared" ref="N5:N6" si="3">SUM(A5:M5)</f>
        <v>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ht="20.25" customHeight="1">
      <c r="A6" s="68" t="s">
        <v>36</v>
      </c>
      <c r="B6" s="69">
        <f>SUMIFS('Income detail'!$D4,'Income detail'!$B4,$A6,'Income detail'!$C4,"&gt;="&amp;B$3,'Income detail'!$C4,"&lt;"&amp;C$3)</f>
        <v>0</v>
      </c>
      <c r="C6" s="70">
        <f>SUMIFS('Income detail'!$D4,'Income detail'!$B4,$A6,'Income detail'!$C4,"&gt;="&amp;C$3,'Income detail'!$C4,"&lt;"&amp;D$3)</f>
        <v>0</v>
      </c>
      <c r="D6" s="70">
        <f>SUMIFS('Income detail'!$D4,'Income detail'!$B4,$A6,'Income detail'!$C4,"&gt;="&amp;D$3,'Income detail'!$C4,"&lt;"&amp;E$3)</f>
        <v>0</v>
      </c>
      <c r="E6" s="70">
        <f>SUMIFS('Income detail'!$D4,'Income detail'!$B4,$A6,'Income detail'!$C4,"&gt;="&amp;E$3,'Income detail'!$C4,"&lt;"&amp;F$3)</f>
        <v>0</v>
      </c>
      <c r="F6" s="70">
        <f>SUMIFS('Income detail'!$D4,'Income detail'!$B4,$A6,'Income detail'!$C4,"&gt;="&amp;F$3,'Income detail'!$C4,"&lt;"&amp;G$3)</f>
        <v>0</v>
      </c>
      <c r="G6" s="70">
        <f>SUMIFS('Income detail'!$D4,'Income detail'!$B4,$A6,'Income detail'!$C4,"&gt;="&amp;G$3,'Income detail'!$C4,"&lt;"&amp;H$3)</f>
        <v>0</v>
      </c>
      <c r="H6" s="70">
        <f>SUMIFS('Income detail'!$D4,'Income detail'!$B4,$A6,'Income detail'!$C4,"&gt;="&amp;H$3,'Income detail'!$C4,"&lt;"&amp;I$3)</f>
        <v>0</v>
      </c>
      <c r="I6" s="70">
        <f>SUMIFS('Income detail'!$D4,'Income detail'!$B4,$A6,'Income detail'!$C4,"&gt;="&amp;I$3,'Income detail'!$C4,"&lt;"&amp;J$3)</f>
        <v>0</v>
      </c>
      <c r="J6" s="70">
        <f>SUMIFS('Income detail'!$D4,'Income detail'!$B4,$A6,'Income detail'!$C4,"&gt;="&amp;J$3,'Income detail'!$C4,"&lt;"&amp;K$3)</f>
        <v>0</v>
      </c>
      <c r="K6" s="70">
        <f>SUMIFS('Income detail'!$D4,'Income detail'!$B4,$A6,'Income detail'!$C4,"&gt;="&amp;K$3,'Income detail'!$C4,"&lt;"&amp;L$3)</f>
        <v>0</v>
      </c>
      <c r="L6" s="70">
        <f>SUMIFS('Income detail'!$D4,'Income detail'!$B4,$A6,'Income detail'!$C4,"&gt;="&amp;L$3,'Income detail'!$C4,"&lt;"&amp;M$3)</f>
        <v>0</v>
      </c>
      <c r="M6" s="70">
        <f>SUMIFS('Income detail'!$D4,'Income detail'!$B4,$A6,'Income detail'!$C4,"&gt;="&amp;M$3,'Income detail'!$C4,"&lt;"&amp;N$3)</f>
        <v>0</v>
      </c>
      <c r="N6" s="71">
        <f t="shared" si="3"/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ht="20.25" customHeight="1">
      <c r="A7" s="72" t="s">
        <v>37</v>
      </c>
      <c r="B7" s="73">
        <f>SUMIFS('Income detail'!$F4,'Income detail'!$C4,"&gt;="&amp;B$3,'Income detail'!$C4,"&lt;"&amp;C$3)</f>
        <v>0.1</v>
      </c>
      <c r="C7" s="73">
        <f>SUMIFS('Income detail'!$F4,'Income detail'!$C4,"&gt;="&amp;C$3,'Income detail'!$C4,"&lt;"&amp;D$3)</f>
        <v>0</v>
      </c>
      <c r="D7" s="73">
        <f>SUMIFS('Income detail'!$F4,'Income detail'!$C4,"&gt;="&amp;D$3,'Income detail'!$C4,"&lt;"&amp;E$3)</f>
        <v>0</v>
      </c>
      <c r="E7" s="73">
        <f>SUMIFS('Income detail'!$F4,'Income detail'!$C4,"&gt;="&amp;E$3,'Income detail'!$C4,"&lt;"&amp;F$3)</f>
        <v>0</v>
      </c>
      <c r="F7" s="73">
        <f>SUMIFS('Income detail'!$F4,'Income detail'!$C4,"&gt;="&amp;F$3,'Income detail'!$C4,"&lt;"&amp;G$3)</f>
        <v>0</v>
      </c>
      <c r="G7" s="73">
        <f>SUMIFS('Income detail'!$F4,'Income detail'!$C4,"&gt;="&amp;G$3,'Income detail'!$C4,"&lt;"&amp;H$3)</f>
        <v>0</v>
      </c>
      <c r="H7" s="73">
        <f>SUMIFS('Income detail'!$F4,'Income detail'!$C4,"&gt;="&amp;H$3,'Income detail'!$C4,"&lt;"&amp;I$3)</f>
        <v>0</v>
      </c>
      <c r="I7" s="73">
        <f>SUMIFS('Income detail'!$F4,'Income detail'!$C4,"&gt;="&amp;I$3,'Income detail'!$C4,"&lt;"&amp;J$3)</f>
        <v>0</v>
      </c>
      <c r="J7" s="73">
        <f>SUMIFS('Income detail'!$F4,'Income detail'!$C4,"&gt;="&amp;J$3,'Income detail'!$C4,"&lt;"&amp;K$3)</f>
        <v>0</v>
      </c>
      <c r="K7" s="73">
        <f>SUMIFS('Income detail'!$F4,'Income detail'!$C4,"&gt;="&amp;K$3,'Income detail'!$C4,"&lt;"&amp;L$3)</f>
        <v>0</v>
      </c>
      <c r="L7" s="73">
        <f>SUMIFS('Income detail'!$F4,'Income detail'!$C4,"&gt;="&amp;L$3,'Income detail'!$C4,"&lt;"&amp;M$3)</f>
        <v>0</v>
      </c>
      <c r="M7" s="73">
        <f>SUMIFS('Income detail'!$F4,'Income detail'!$C4,"&gt;="&amp;M$3,'Income detail'!$C4,"&lt;"&amp;N$3)</f>
        <v>0</v>
      </c>
      <c r="N7" s="74">
        <f>SUM(A$7:M$7)</f>
        <v>0.1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ht="19.5" customHeight="1">
      <c r="A8" s="75" t="s">
        <v>38</v>
      </c>
      <c r="B8" s="76">
        <f t="shared" ref="B8:N8" si="4">SUM(B4:B6)</f>
        <v>1</v>
      </c>
      <c r="C8" s="76">
        <f t="shared" si="4"/>
        <v>0</v>
      </c>
      <c r="D8" s="76">
        <f t="shared" si="4"/>
        <v>0</v>
      </c>
      <c r="E8" s="76">
        <f t="shared" si="4"/>
        <v>0</v>
      </c>
      <c r="F8" s="76">
        <f t="shared" si="4"/>
        <v>0</v>
      </c>
      <c r="G8" s="76">
        <f t="shared" si="4"/>
        <v>0</v>
      </c>
      <c r="H8" s="76">
        <f t="shared" si="4"/>
        <v>0</v>
      </c>
      <c r="I8" s="76">
        <f t="shared" si="4"/>
        <v>0</v>
      </c>
      <c r="J8" s="76">
        <f t="shared" si="4"/>
        <v>0</v>
      </c>
      <c r="K8" s="76">
        <f t="shared" si="4"/>
        <v>0</v>
      </c>
      <c r="L8" s="76">
        <f t="shared" si="4"/>
        <v>0</v>
      </c>
      <c r="M8" s="76">
        <f t="shared" si="4"/>
        <v>0</v>
      </c>
      <c r="N8" s="76">
        <f t="shared" si="4"/>
        <v>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ht="1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ht="27.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 t="s">
        <v>39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ht="20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 t="s">
        <v>32</v>
      </c>
      <c r="P11" s="60">
        <v>44378.0</v>
      </c>
      <c r="Q11" s="60">
        <v>44409.0</v>
      </c>
      <c r="R11" s="60">
        <v>44440.0</v>
      </c>
      <c r="S11" s="60">
        <v>44470.0</v>
      </c>
      <c r="T11" s="60">
        <v>44501.0</v>
      </c>
      <c r="U11" s="60">
        <v>44531.0</v>
      </c>
      <c r="V11" s="60">
        <v>44197.0</v>
      </c>
      <c r="W11" s="60">
        <v>44228.0</v>
      </c>
      <c r="X11" s="60">
        <v>44256.0</v>
      </c>
      <c r="Y11" s="60">
        <v>44287.0</v>
      </c>
      <c r="Z11" s="60">
        <v>44317.0</v>
      </c>
      <c r="AA11" s="60">
        <v>44348.0</v>
      </c>
      <c r="AB11" s="3" t="s">
        <v>33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ht="8.2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61" t="s">
        <v>32</v>
      </c>
      <c r="P12" s="62">
        <f>Cashflow!A$4</f>
        <v>44378</v>
      </c>
      <c r="Q12" s="62">
        <f t="shared" ref="Q12:R12" si="5">P$12+31</f>
        <v>44409</v>
      </c>
      <c r="R12" s="62">
        <f t="shared" si="5"/>
        <v>44440</v>
      </c>
      <c r="S12" s="62">
        <f>R$12+30</f>
        <v>44470</v>
      </c>
      <c r="T12" s="62">
        <f>S$12+31</f>
        <v>44501</v>
      </c>
      <c r="U12" s="62">
        <f>T$12+30</f>
        <v>44531</v>
      </c>
      <c r="V12" s="62">
        <f t="shared" ref="V12:W12" si="6">U$12+31</f>
        <v>44562</v>
      </c>
      <c r="W12" s="62">
        <f t="shared" si="6"/>
        <v>44593</v>
      </c>
      <c r="X12" s="62">
        <f>DATE(YEAR(W$12),MONTH(W$12)+1,DAY(W$12))</f>
        <v>44621</v>
      </c>
      <c r="Y12" s="62">
        <f>X$12+31</f>
        <v>44652</v>
      </c>
      <c r="Z12" s="62">
        <f>Y$12+30</f>
        <v>44682</v>
      </c>
      <c r="AA12" s="62">
        <f>Z$12+31</f>
        <v>44713</v>
      </c>
      <c r="AB12" s="62">
        <f>AA$12+30</f>
        <v>44743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ht="20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 t="s">
        <v>34</v>
      </c>
      <c r="P13" s="63">
        <f>SUMIFS('Income detail'!$O13,'Income detail'!$K13,$O13,'Income detail'!$L13,"&gt;="&amp;P$12,'Income detail'!$L13,"&lt;"&amp;Q$12)</f>
        <v>0.8093</v>
      </c>
      <c r="Q13" s="64">
        <f>SUMIFS('Income detail'!$O13,'Income detail'!$K13,$O13,'Income detail'!$L13,"&gt;="&amp;Q$12,'Income detail'!$L13,"&lt;"&amp;R$12)</f>
        <v>0</v>
      </c>
      <c r="R13" s="64">
        <f>SUMIFS('Income detail'!$O13,'Income detail'!$K13,$O13,'Income detail'!$L13,"&gt;="&amp;R$12,'Income detail'!$L13,"&lt;"&amp;S$12)</f>
        <v>0</v>
      </c>
      <c r="S13" s="64">
        <f>SUMIFS('Income detail'!$O13,'Income detail'!$K13,$O13,'Income detail'!$L13,"&gt;="&amp;S$12,'Income detail'!$L13,"&lt;"&amp;T$12)</f>
        <v>0</v>
      </c>
      <c r="T13" s="64">
        <f>SUMIFS('Income detail'!$O13,'Income detail'!$K13,$O13,'Income detail'!$L13,"&gt;="&amp;T$12,'Income detail'!$L13,"&lt;"&amp;U$12)</f>
        <v>0</v>
      </c>
      <c r="U13" s="64">
        <f>SUMIFS('Income detail'!$O13,'Income detail'!$K13,$O13,'Income detail'!$L13,"&gt;="&amp;U$12,'Income detail'!$L13,"&lt;"&amp;V$12)</f>
        <v>0</v>
      </c>
      <c r="V13" s="64">
        <f>SUMIFS('Income detail'!$O13,'Income detail'!$K13,$O13,'Income detail'!$L13,"&gt;="&amp;V$12,'Income detail'!$L13,"&lt;"&amp;W$12)</f>
        <v>0</v>
      </c>
      <c r="W13" s="64">
        <f>SUMIFS('Income detail'!$O13,'Income detail'!$K13,$O13,'Income detail'!$L13,"&gt;="&amp;W$12,'Income detail'!$L13,"&lt;"&amp;X$12)</f>
        <v>0</v>
      </c>
      <c r="X13" s="64">
        <f>SUMIFS('Income detail'!$O13,'Income detail'!$K13,$O13,'Income detail'!$L13,"&gt;="&amp;X$12,'Income detail'!$L13,"&lt;"&amp;Y$12)</f>
        <v>0</v>
      </c>
      <c r="Y13" s="64">
        <f>SUMIFS('Income detail'!$O13,'Income detail'!$K13,$O13,'Income detail'!$L13,"&gt;="&amp;Y$12,'Income detail'!$L13,"&lt;"&amp;Z$12)</f>
        <v>0</v>
      </c>
      <c r="Z13" s="64">
        <f>SUMIFS('Income detail'!$O13,'Income detail'!$K13,$O13,'Income detail'!$L13,"&gt;="&amp;Z$12,'Income detail'!$L13,"&lt;"&amp;AA$12)</f>
        <v>0</v>
      </c>
      <c r="AA13" s="64">
        <f>SUMIFS('Income detail'!$O13,'Income detail'!$K13,$O13,'Income detail'!$L13,"&gt;="&amp;AA$12,'Income detail'!$L13,"&lt;"&amp;AB$12)</f>
        <v>0</v>
      </c>
      <c r="AB13" s="64">
        <f>SUM(P13:AA13)</f>
        <v>0.8093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" t="s">
        <v>35</v>
      </c>
      <c r="P14" s="65">
        <f>SUMIFS('Income detail'!$O13,'Income detail'!$K13,$O14,'Income detail'!$L13,"&gt;="&amp;P$12,'Income detail'!$L13,"&lt;"&amp;Q$12)</f>
        <v>0</v>
      </c>
      <c r="Q14" s="66">
        <f>SUMIFS('Income detail'!$O13,'Income detail'!$K13,$O14,'Income detail'!$L13,"&gt;="&amp;Q$12,'Income detail'!$L13,"&lt;"&amp;R$12)</f>
        <v>0</v>
      </c>
      <c r="R14" s="66">
        <f>SUMIFS('Income detail'!$O13,'Income detail'!$K13,$O14,'Income detail'!$L13,"&gt;="&amp;R$12,'Income detail'!$L13,"&lt;"&amp;S$12)</f>
        <v>0</v>
      </c>
      <c r="S14" s="66">
        <f>SUMIFS('Income detail'!$O13,'Income detail'!$K13,$O14,'Income detail'!$L13,"&gt;="&amp;S$12,'Income detail'!$L13,"&lt;"&amp;T$12)</f>
        <v>0</v>
      </c>
      <c r="T14" s="66">
        <f>SUMIFS('Income detail'!$O13,'Income detail'!$K13,$O14,'Income detail'!$L13,"&gt;="&amp;T$12,'Income detail'!$L13,"&lt;"&amp;U$12)</f>
        <v>0</v>
      </c>
      <c r="U14" s="66">
        <f>SUMIFS('Income detail'!$O13,'Income detail'!$K13,$O14,'Income detail'!$L13,"&gt;="&amp;U$12,'Income detail'!$L13,"&lt;"&amp;V$12)</f>
        <v>0</v>
      </c>
      <c r="V14" s="66">
        <f>SUMIFS('Income detail'!$O13,'Income detail'!$K13,$O14,'Income detail'!$L13,"&gt;="&amp;V$12,'Income detail'!$L13,"&lt;"&amp;W$12)</f>
        <v>0</v>
      </c>
      <c r="W14" s="66">
        <f>SUMIFS('Income detail'!$O13,'Income detail'!$K13,$O14,'Income detail'!$L13,"&gt;="&amp;W$12,'Income detail'!$L13,"&lt;"&amp;X$12)</f>
        <v>0</v>
      </c>
      <c r="X14" s="66">
        <f>SUMIFS('Income detail'!$O13,'Income detail'!$K13,$O14,'Income detail'!$L13,"&gt;="&amp;X$12,'Income detail'!$L13,"&lt;"&amp;Y$12)</f>
        <v>0</v>
      </c>
      <c r="Y14" s="66">
        <f>SUMIFS('Income detail'!$O13,'Income detail'!$K13,$O14,'Income detail'!$L13,"&gt;="&amp;Y$12,'Income detail'!$L13,"&lt;"&amp;Z$12)</f>
        <v>0</v>
      </c>
      <c r="Z14" s="66">
        <f>SUMIFS('Income detail'!$O13,'Income detail'!$K13,$O14,'Income detail'!$L13,"&gt;="&amp;Z$12,'Income detail'!$L13,"&lt;"&amp;AA$12)</f>
        <v>0</v>
      </c>
      <c r="AA14" s="66">
        <f>SUMIFS('Income detail'!$O13,'Income detail'!$K13,$O14,'Income detail'!$L13,"&gt;="&amp;AA$12,'Income detail'!$L13,"&lt;"&amp;AB$12)</f>
        <v>0</v>
      </c>
      <c r="AB14" s="67">
        <f t="shared" ref="AB14:AB15" si="7">SUM(O14:AA14)</f>
        <v>0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68" t="s">
        <v>36</v>
      </c>
      <c r="P15" s="69">
        <f>SUMIFS('Income detail'!$O13,'Income detail'!$K13,$O15,'Income detail'!$L13,"&gt;="&amp;P$12,'Income detail'!$L13,"&lt;"&amp;Q$12)</f>
        <v>0</v>
      </c>
      <c r="Q15" s="70">
        <f>SUMIFS('Income detail'!$O13,'Income detail'!$K13,$O15,'Income detail'!$L13,"&gt;="&amp;Q$12,'Income detail'!$L13,"&lt;"&amp;R$12)</f>
        <v>0</v>
      </c>
      <c r="R15" s="70">
        <f>SUMIFS('Income detail'!$O13,'Income detail'!$K13,$O15,'Income detail'!$L13,"&gt;="&amp;R$12,'Income detail'!$L13,"&lt;"&amp;S$12)</f>
        <v>0</v>
      </c>
      <c r="S15" s="70">
        <f>SUMIFS('Income detail'!$O13,'Income detail'!$K13,$O15,'Income detail'!$L13,"&gt;="&amp;S$12,'Income detail'!$L13,"&lt;"&amp;T$12)</f>
        <v>0</v>
      </c>
      <c r="T15" s="70">
        <f>SUMIFS('Income detail'!$O13,'Income detail'!$K13,$O15,'Income detail'!$L13,"&gt;="&amp;T$12,'Income detail'!$L13,"&lt;"&amp;U$12)</f>
        <v>0</v>
      </c>
      <c r="U15" s="70">
        <f>SUMIFS('Income detail'!$O13,'Income detail'!$K13,$O15,'Income detail'!$L13,"&gt;="&amp;U$12,'Income detail'!$L13,"&lt;"&amp;V$12)</f>
        <v>0</v>
      </c>
      <c r="V15" s="70">
        <f>SUMIFS('Income detail'!$O13,'Income detail'!$K13,$O15,'Income detail'!$L13,"&gt;="&amp;V$12,'Income detail'!$L13,"&lt;"&amp;W$12)</f>
        <v>0</v>
      </c>
      <c r="W15" s="70">
        <f>SUMIFS('Income detail'!$O13,'Income detail'!$K13,$O15,'Income detail'!$L13,"&gt;="&amp;W$12,'Income detail'!$L13,"&lt;"&amp;X$12)</f>
        <v>0</v>
      </c>
      <c r="X15" s="70">
        <f>SUMIFS('Income detail'!$O13,'Income detail'!$K13,$O15,'Income detail'!$L13,"&gt;="&amp;X$12,'Income detail'!$L13,"&lt;"&amp;Y$12)</f>
        <v>0</v>
      </c>
      <c r="Y15" s="70">
        <f>SUMIFS('Income detail'!$O13,'Income detail'!$K13,$O15,'Income detail'!$L13,"&gt;="&amp;Y$12,'Income detail'!$L13,"&lt;"&amp;Z$12)</f>
        <v>0</v>
      </c>
      <c r="Z15" s="70">
        <f>SUMIFS('Income detail'!$O13,'Income detail'!$K13,$O15,'Income detail'!$L13,"&gt;="&amp;Z$12,'Income detail'!$L13,"&lt;"&amp;AA$12)</f>
        <v>0</v>
      </c>
      <c r="AA15" s="70">
        <f>SUMIFS('Income detail'!$O13,'Income detail'!$K13,$O15,'Income detail'!$L13,"&gt;="&amp;AA$12,'Income detail'!$L13,"&lt;"&amp;AB$12)</f>
        <v>0</v>
      </c>
      <c r="AB15" s="71">
        <f t="shared" si="7"/>
        <v>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2" t="s">
        <v>40</v>
      </c>
      <c r="P16" s="72" t="s">
        <v>41</v>
      </c>
      <c r="Q16" s="72" t="s">
        <v>41</v>
      </c>
      <c r="R16" s="72" t="s">
        <v>41</v>
      </c>
      <c r="S16" s="72" t="s">
        <v>41</v>
      </c>
      <c r="T16" s="72" t="s">
        <v>41</v>
      </c>
      <c r="U16" s="72" t="s">
        <v>41</v>
      </c>
      <c r="V16" s="72" t="s">
        <v>41</v>
      </c>
      <c r="W16" s="72" t="s">
        <v>41</v>
      </c>
      <c r="X16" s="72" t="s">
        <v>41</v>
      </c>
      <c r="Y16" s="72" t="s">
        <v>41</v>
      </c>
      <c r="Z16" s="72" t="s">
        <v>41</v>
      </c>
      <c r="AA16" s="72" t="s">
        <v>41</v>
      </c>
      <c r="AB16" s="72" t="s">
        <v>41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5" t="s">
        <v>38</v>
      </c>
      <c r="P17" s="76">
        <f t="shared" ref="P17:AB17" si="8">SUM(P13:P15)</f>
        <v>0.8093</v>
      </c>
      <c r="Q17" s="76">
        <f t="shared" si="8"/>
        <v>0</v>
      </c>
      <c r="R17" s="76">
        <f t="shared" si="8"/>
        <v>0</v>
      </c>
      <c r="S17" s="76">
        <f t="shared" si="8"/>
        <v>0</v>
      </c>
      <c r="T17" s="76">
        <f t="shared" si="8"/>
        <v>0</v>
      </c>
      <c r="U17" s="76">
        <f t="shared" si="8"/>
        <v>0</v>
      </c>
      <c r="V17" s="76">
        <f t="shared" si="8"/>
        <v>0</v>
      </c>
      <c r="W17" s="76">
        <f t="shared" si="8"/>
        <v>0</v>
      </c>
      <c r="X17" s="76">
        <f t="shared" si="8"/>
        <v>0</v>
      </c>
      <c r="Y17" s="76">
        <f t="shared" si="8"/>
        <v>0</v>
      </c>
      <c r="Z17" s="76">
        <f t="shared" si="8"/>
        <v>0</v>
      </c>
      <c r="AA17" s="76">
        <f t="shared" si="8"/>
        <v>0</v>
      </c>
      <c r="AB17" s="76">
        <f t="shared" si="8"/>
        <v>0.8093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ht="27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 t="s">
        <v>42</v>
      </c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" t="s">
        <v>32</v>
      </c>
      <c r="AD20" s="60">
        <v>44013.0</v>
      </c>
      <c r="AE20" s="60">
        <v>44044.0</v>
      </c>
      <c r="AF20" s="60">
        <v>44075.0</v>
      </c>
      <c r="AG20" s="60">
        <v>44105.0</v>
      </c>
      <c r="AH20" s="60">
        <v>44136.0</v>
      </c>
      <c r="AI20" s="60">
        <v>44166.0</v>
      </c>
      <c r="AJ20" s="60">
        <v>44197.0</v>
      </c>
      <c r="AK20" s="60">
        <v>44228.0</v>
      </c>
      <c r="AL20" s="60">
        <v>44256.0</v>
      </c>
      <c r="AM20" s="60">
        <v>44287.0</v>
      </c>
      <c r="AN20" s="60">
        <v>44317.0</v>
      </c>
      <c r="AO20" s="60">
        <v>44348.0</v>
      </c>
      <c r="AP20" s="3" t="s">
        <v>15</v>
      </c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5" t="s">
        <v>34</v>
      </c>
      <c r="AD21" s="63">
        <v>0.0</v>
      </c>
      <c r="AE21" s="64">
        <v>0.0</v>
      </c>
      <c r="AF21" s="64">
        <v>0.0</v>
      </c>
      <c r="AG21" s="64">
        <v>0.0</v>
      </c>
      <c r="AH21" s="64">
        <v>0.0</v>
      </c>
      <c r="AI21" s="64">
        <v>0.0</v>
      </c>
      <c r="AJ21" s="64">
        <v>0.0</v>
      </c>
      <c r="AK21" s="64">
        <v>0.0</v>
      </c>
      <c r="AL21" s="64">
        <v>0.0</v>
      </c>
      <c r="AM21" s="64">
        <v>0.0</v>
      </c>
      <c r="AN21" s="64">
        <v>0.0</v>
      </c>
      <c r="AO21" s="64">
        <v>0.0</v>
      </c>
      <c r="AP21" s="64">
        <f>SUM(AD21:AO21)</f>
        <v>0</v>
      </c>
    </row>
    <row r="22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7" t="s">
        <v>35</v>
      </c>
      <c r="AD22" s="65">
        <v>0.0</v>
      </c>
      <c r="AE22" s="66">
        <v>0.0</v>
      </c>
      <c r="AF22" s="66">
        <v>0.0</v>
      </c>
      <c r="AG22" s="66">
        <v>0.0</v>
      </c>
      <c r="AH22" s="66">
        <v>0.0</v>
      </c>
      <c r="AI22" s="66">
        <v>0.0</v>
      </c>
      <c r="AJ22" s="66">
        <v>0.0</v>
      </c>
      <c r="AK22" s="66">
        <v>0.0</v>
      </c>
      <c r="AL22" s="66">
        <v>0.0</v>
      </c>
      <c r="AM22" s="66">
        <v>0.0</v>
      </c>
      <c r="AN22" s="66">
        <v>0.0</v>
      </c>
      <c r="AO22" s="66">
        <v>0.0</v>
      </c>
      <c r="AP22" s="66">
        <f t="shared" ref="AP22:AP24" si="9">SUM(AC22:AO22)</f>
        <v>0</v>
      </c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68" t="s">
        <v>36</v>
      </c>
      <c r="AD23" s="69" t="str">
        <f>'Income detail'!T21+(VALUE('Income detail'!U21)*Setup!B7)</f>
        <v>#VALUE!</v>
      </c>
      <c r="AE23" s="70">
        <f>'Income detail'!T22+(VALUE('Income detail'!U22*Setup!B7))</f>
        <v>5980</v>
      </c>
      <c r="AF23" s="70">
        <f>'Income detail'!T23+(VALUE('Income detail'!U23*Setup!B7))</f>
        <v>5980</v>
      </c>
      <c r="AG23" s="70">
        <f>'Income detail'!T24+(VALUE('Income detail'!U24*Setup!B7))</f>
        <v>5980</v>
      </c>
      <c r="AH23" s="70">
        <f>'Income detail'!T25+(VALUE('Income detail'!U25*Setup!B7))</f>
        <v>5980</v>
      </c>
      <c r="AI23" s="70">
        <f>'Income detail'!T26+(VALUE('Income detail'!U26*Setup!B7))</f>
        <v>5980</v>
      </c>
      <c r="AJ23" s="70">
        <f>'Income detail'!T27+(VALUE('Income detail'!U27*Setup!B7))</f>
        <v>5980</v>
      </c>
      <c r="AK23" s="70">
        <f>'Income detail'!T28+(VALUE('Income detail'!U28*Setup!B7))</f>
        <v>5980</v>
      </c>
      <c r="AL23" s="70">
        <f>'Income detail'!T29+(VALUE('Income detail'!U29*Setup!B7))</f>
        <v>5980</v>
      </c>
      <c r="AM23" s="70">
        <f>'Income detail'!T30+(VALUE('Income detail'!U30*Setup!B7))</f>
        <v>5980</v>
      </c>
      <c r="AN23" s="70">
        <f>'Income detail'!T31+(VALUE('Income detail'!U31*Setup!B7))</f>
        <v>5980</v>
      </c>
      <c r="AO23" s="70">
        <f>'Income detail'!T32+(VALUE('Income detail'!U32*Setup!B7))</f>
        <v>5980</v>
      </c>
      <c r="AP23" s="70" t="str">
        <f t="shared" si="9"/>
        <v>#VALUE!</v>
      </c>
    </row>
    <row r="24" ht="32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72" t="s">
        <v>43</v>
      </c>
      <c r="AD24" s="74">
        <f>'Income detail'!T21</f>
        <v>3900</v>
      </c>
      <c r="AE24" s="74">
        <f>'Income detail'!T22</f>
        <v>3900</v>
      </c>
      <c r="AF24" s="74">
        <f>'Income detail'!T23</f>
        <v>3900</v>
      </c>
      <c r="AG24" s="74">
        <f>'Income detail'!T24</f>
        <v>3900</v>
      </c>
      <c r="AH24" s="74">
        <f>'Income detail'!T25</f>
        <v>3900</v>
      </c>
      <c r="AI24" s="74">
        <f>'Income detail'!T26</f>
        <v>3900</v>
      </c>
      <c r="AJ24" s="74">
        <f>'Income detail'!T27</f>
        <v>3900</v>
      </c>
      <c r="AK24" s="74">
        <f>'Income detail'!T28</f>
        <v>3900</v>
      </c>
      <c r="AL24" s="74">
        <f>'Income detail'!T29</f>
        <v>3900</v>
      </c>
      <c r="AM24" s="74">
        <f>'Income detail'!T30</f>
        <v>3900</v>
      </c>
      <c r="AN24" s="74">
        <f>'Income detail'!T31</f>
        <v>3900</v>
      </c>
      <c r="AO24" s="74">
        <f>'Income detail'!T32</f>
        <v>3900</v>
      </c>
      <c r="AP24" s="74">
        <f t="shared" si="9"/>
        <v>46800</v>
      </c>
    </row>
    <row r="25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75" t="s">
        <v>44</v>
      </c>
      <c r="AD25" s="77">
        <f t="shared" ref="AD25:AO25" si="10">0</f>
        <v>0</v>
      </c>
      <c r="AE25" s="77">
        <f t="shared" si="10"/>
        <v>0</v>
      </c>
      <c r="AF25" s="77">
        <f t="shared" si="10"/>
        <v>0</v>
      </c>
      <c r="AG25" s="77">
        <f t="shared" si="10"/>
        <v>0</v>
      </c>
      <c r="AH25" s="77">
        <f t="shared" si="10"/>
        <v>0</v>
      </c>
      <c r="AI25" s="77">
        <f t="shared" si="10"/>
        <v>0</v>
      </c>
      <c r="AJ25" s="77">
        <f t="shared" si="10"/>
        <v>0</v>
      </c>
      <c r="AK25" s="77">
        <f t="shared" si="10"/>
        <v>0</v>
      </c>
      <c r="AL25" s="77">
        <f t="shared" si="10"/>
        <v>0</v>
      </c>
      <c r="AM25" s="77">
        <f t="shared" si="10"/>
        <v>0</v>
      </c>
      <c r="AN25" s="77">
        <f t="shared" si="10"/>
        <v>0</v>
      </c>
      <c r="AO25" s="77">
        <f t="shared" si="10"/>
        <v>0</v>
      </c>
      <c r="AP25" s="77">
        <f>SUM(AC$25:AO$25)</f>
        <v>0</v>
      </c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75" t="s">
        <v>38</v>
      </c>
      <c r="AD26" s="78" t="str">
        <f t="shared" ref="AD26:AP26" si="11">SUM(AD21:AD23)</f>
        <v>#VALUE!</v>
      </c>
      <c r="AE26" s="78">
        <f t="shared" si="11"/>
        <v>5980</v>
      </c>
      <c r="AF26" s="78">
        <f t="shared" si="11"/>
        <v>5980</v>
      </c>
      <c r="AG26" s="78">
        <f t="shared" si="11"/>
        <v>5980</v>
      </c>
      <c r="AH26" s="78">
        <f t="shared" si="11"/>
        <v>5980</v>
      </c>
      <c r="AI26" s="78">
        <f t="shared" si="11"/>
        <v>5980</v>
      </c>
      <c r="AJ26" s="78">
        <f t="shared" si="11"/>
        <v>5980</v>
      </c>
      <c r="AK26" s="78">
        <f t="shared" si="11"/>
        <v>5980</v>
      </c>
      <c r="AL26" s="78">
        <f t="shared" si="11"/>
        <v>5980</v>
      </c>
      <c r="AM26" s="78">
        <f t="shared" si="11"/>
        <v>5980</v>
      </c>
      <c r="AN26" s="78">
        <f t="shared" si="11"/>
        <v>5980</v>
      </c>
      <c r="AO26" s="78">
        <f t="shared" si="11"/>
        <v>5980</v>
      </c>
      <c r="AP26" s="78" t="str">
        <f t="shared" si="11"/>
        <v>#VALUE!</v>
      </c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</sheetData>
  <mergeCells count="3">
    <mergeCell ref="A1:N1"/>
    <mergeCell ref="O10:AB10"/>
    <mergeCell ref="AC19:AP19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16.29"/>
    <col customWidth="1" min="2" max="3" width="10.14"/>
    <col customWidth="1" min="4" max="4" width="11.0"/>
    <col customWidth="1" min="5" max="5" width="10.14"/>
    <col customWidth="1" min="6" max="7" width="10.29"/>
    <col customWidth="1" min="8" max="13" width="10.14"/>
    <col customWidth="1" min="14" max="14" width="10.86"/>
    <col customWidth="1" min="15" max="15" width="16.29"/>
    <col customWidth="1" min="16" max="17" width="10.14"/>
    <col customWidth="1" min="18" max="18" width="11.0"/>
    <col customWidth="1" min="19" max="19" width="10.14"/>
    <col customWidth="1" min="20" max="21" width="10.29"/>
    <col customWidth="1" min="22" max="28" width="10.14"/>
    <col customWidth="1" min="29" max="29" width="16.29"/>
    <col customWidth="1" min="30" max="31" width="10.14"/>
    <col customWidth="1" min="32" max="32" width="11.0"/>
    <col customWidth="1" min="33" max="33" width="10.14"/>
    <col customWidth="1" min="34" max="35" width="10.29"/>
    <col customWidth="1" min="36" max="42" width="10.14"/>
  </cols>
  <sheetData>
    <row r="1" ht="12.75" customHeight="1">
      <c r="A1" s="1" t="s">
        <v>45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ht="12.75" customHeight="1">
      <c r="A2" s="79" t="s">
        <v>46</v>
      </c>
      <c r="B2" s="60">
        <v>44013.0</v>
      </c>
      <c r="C2" s="60">
        <v>44044.0</v>
      </c>
      <c r="D2" s="60">
        <v>44075.0</v>
      </c>
      <c r="E2" s="60">
        <v>44105.0</v>
      </c>
      <c r="F2" s="60">
        <v>44136.0</v>
      </c>
      <c r="G2" s="60">
        <v>44166.0</v>
      </c>
      <c r="H2" s="60">
        <v>44197.0</v>
      </c>
      <c r="I2" s="60">
        <v>44228.0</v>
      </c>
      <c r="J2" s="60">
        <v>44256.0</v>
      </c>
      <c r="K2" s="60">
        <v>44287.0</v>
      </c>
      <c r="L2" s="60">
        <v>44317.0</v>
      </c>
      <c r="M2" s="60">
        <v>44348.0</v>
      </c>
      <c r="N2" s="3" t="s">
        <v>15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ht="12.75" customHeight="1">
      <c r="A3" s="80"/>
      <c r="B3" s="62">
        <f>Cashflow!A$4</f>
        <v>44378</v>
      </c>
      <c r="C3" s="62">
        <f t="shared" ref="C3:D3" si="1">B$3+31</f>
        <v>44409</v>
      </c>
      <c r="D3" s="62">
        <f t="shared" si="1"/>
        <v>44440</v>
      </c>
      <c r="E3" s="62">
        <f>D$3+30</f>
        <v>44470</v>
      </c>
      <c r="F3" s="62">
        <f>E$3+31</f>
        <v>44501</v>
      </c>
      <c r="G3" s="62">
        <f>F$3+30</f>
        <v>44531</v>
      </c>
      <c r="H3" s="62">
        <f t="shared" ref="H3:I3" si="2">G$3+31</f>
        <v>44562</v>
      </c>
      <c r="I3" s="62">
        <f t="shared" si="2"/>
        <v>44593</v>
      </c>
      <c r="J3" s="62">
        <f>DATE(YEAR(I$3),MONTH(I$3)+1,DAY(I$3))</f>
        <v>44621</v>
      </c>
      <c r="K3" s="62">
        <f>J$3+31</f>
        <v>44652</v>
      </c>
      <c r="L3" s="62">
        <f>K$3+30</f>
        <v>44682</v>
      </c>
      <c r="M3" s="62">
        <f>L$3+31</f>
        <v>44713</v>
      </c>
      <c r="N3" s="62">
        <f>M$3+30</f>
        <v>44743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ht="12.75" customHeight="1">
      <c r="A4" s="81" t="s">
        <v>47</v>
      </c>
      <c r="B4" s="82">
        <f>SUMIFS('Expenses detail'!$D3,'Expenses detail'!$B3,$A4,'Expenses detail'!$C3,"&gt;="&amp;B$3,'Expenses detail'!$C3,"&lt;"&amp;C$3)</f>
        <v>0</v>
      </c>
      <c r="C4" s="64">
        <f>SUMIFS('Expenses detail'!$D3,'Expenses detail'!$B3,$A4,'Expenses detail'!$C3,"&gt;="&amp;C$3,'Expenses detail'!$C3,"&lt;"&amp;D$3)</f>
        <v>0</v>
      </c>
      <c r="D4" s="64">
        <f>SUMIFS('Expenses detail'!$D3,'Expenses detail'!$B3,$A4,'Expenses detail'!$C3,"&gt;="&amp;D$3,'Expenses detail'!$C3,"&lt;"&amp;E$3)</f>
        <v>0</v>
      </c>
      <c r="E4" s="64">
        <f>SUMIFS('Expenses detail'!$D3,'Expenses detail'!$B3,$A4,'Expenses detail'!$C3,"&gt;="&amp;E$3,'Expenses detail'!$C3,"&lt;"&amp;F$3)</f>
        <v>0</v>
      </c>
      <c r="F4" s="64">
        <f>SUMIFS('Expenses detail'!$D3,'Expenses detail'!$B3,$A4,'Expenses detail'!$C3,"&gt;="&amp;F$3,'Expenses detail'!$C3,"&lt;"&amp;G$3)</f>
        <v>0</v>
      </c>
      <c r="G4" s="64">
        <f>SUMIFS('Expenses detail'!$D3,'Expenses detail'!$B3,$A4,'Expenses detail'!$C3,"&gt;="&amp;G$3,'Expenses detail'!$C3,"&lt;"&amp;H$3)</f>
        <v>0</v>
      </c>
      <c r="H4" s="64">
        <f>SUMIFS('Expenses detail'!$D3,'Expenses detail'!$B3,$A4,'Expenses detail'!$C3,"&gt;="&amp;H$3,'Expenses detail'!$C3,"&lt;"&amp;I$3)</f>
        <v>0</v>
      </c>
      <c r="I4" s="64">
        <f>SUMIFS('Expenses detail'!$D3,'Expenses detail'!$B3,$A4,'Expenses detail'!$C3,"&gt;="&amp;I$3,'Expenses detail'!$C3,"&lt;"&amp;J$3)</f>
        <v>0</v>
      </c>
      <c r="J4" s="64">
        <f>SUMIFS('Expenses detail'!$D3,'Expenses detail'!$B3,$A4,'Expenses detail'!$C3,"&gt;="&amp;J$3,'Expenses detail'!$C3,"&lt;"&amp;K$3)</f>
        <v>0</v>
      </c>
      <c r="K4" s="64">
        <f>SUMIFS('Expenses detail'!$D3,'Expenses detail'!$B3,$A4,'Expenses detail'!$C3,"&gt;="&amp;K$3,'Expenses detail'!$C3,"&lt;"&amp;L$3)</f>
        <v>0</v>
      </c>
      <c r="L4" s="64">
        <f>SUMIFS('Expenses detail'!$D3,'Expenses detail'!$B3,$A4,'Expenses detail'!$C3,"&gt;="&amp;L$3,'Expenses detail'!$C3,"&lt;"&amp;M$3)</f>
        <v>0</v>
      </c>
      <c r="M4" s="64">
        <f>SUMIFS('Expenses detail'!$D3,'Expenses detail'!$B3,$A4,'Expenses detail'!$C3,"&gt;="&amp;M$3,'Expenses detail'!$C3,"&lt;"&amp;N$3)</f>
        <v>0</v>
      </c>
      <c r="N4" s="83">
        <f t="shared" ref="N4:N26" si="3">SUM(B4:M4)</f>
        <v>0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ht="12.75" customHeight="1">
      <c r="A5" s="81" t="s">
        <v>48</v>
      </c>
      <c r="B5" s="84">
        <f>SUMIFS('Expenses detail'!$D3,'Expenses detail'!$B3,$A5,'Expenses detail'!$C3,"&gt;="&amp;B$3,'Expenses detail'!$C3,"&lt;"&amp;C$3)</f>
        <v>0</v>
      </c>
      <c r="C5" s="66">
        <f>SUMIFS('Expenses detail'!$D3,'Expenses detail'!$B3,$A5,'Expenses detail'!$C3,"&gt;="&amp;C$3,'Expenses detail'!$C3,"&lt;"&amp;D$3)</f>
        <v>0</v>
      </c>
      <c r="D5" s="66">
        <f>SUMIFS('Expenses detail'!$D3,'Expenses detail'!$B3,$A5,'Expenses detail'!$C3,"&gt;="&amp;D$3,'Expenses detail'!$C3,"&lt;"&amp;E$3)</f>
        <v>0</v>
      </c>
      <c r="E5" s="66">
        <f>SUMIFS('Expenses detail'!$D3,'Expenses detail'!$B3,$A5,'Expenses detail'!$C3,"&gt;="&amp;E$3,'Expenses detail'!$C3,"&lt;"&amp;F$3)</f>
        <v>0</v>
      </c>
      <c r="F5" s="66">
        <f>SUMIFS('Expenses detail'!$D3,'Expenses detail'!$B3,$A5,'Expenses detail'!$C3,"&gt;="&amp;F$3,'Expenses detail'!$C3,"&lt;"&amp;G$3)</f>
        <v>0</v>
      </c>
      <c r="G5" s="66">
        <f>SUMIFS('Expenses detail'!$D3,'Expenses detail'!$B3,$A5,'Expenses detail'!$C3,"&gt;="&amp;G$3,'Expenses detail'!$C3,"&lt;"&amp;H$3)</f>
        <v>0</v>
      </c>
      <c r="H5" s="66">
        <f>SUMIFS('Expenses detail'!$D3,'Expenses detail'!$B3,$A5,'Expenses detail'!$C3,"&gt;="&amp;H$3,'Expenses detail'!$C3,"&lt;"&amp;I$3)</f>
        <v>0</v>
      </c>
      <c r="I5" s="66">
        <f>SUMIFS('Expenses detail'!$D3,'Expenses detail'!$B3,$A5,'Expenses detail'!$C3,"&gt;="&amp;I$3,'Expenses detail'!$C3,"&lt;"&amp;J$3)</f>
        <v>0</v>
      </c>
      <c r="J5" s="66">
        <f>SUMIFS('Expenses detail'!$D3,'Expenses detail'!$B3,$A5,'Expenses detail'!$C3,"&gt;="&amp;J$3,'Expenses detail'!$C3,"&lt;"&amp;K$3)</f>
        <v>0</v>
      </c>
      <c r="K5" s="66">
        <f>SUMIFS('Expenses detail'!$D3,'Expenses detail'!$B3,$A5,'Expenses detail'!$C3,"&gt;="&amp;K$3,'Expenses detail'!$C3,"&lt;"&amp;L$3)</f>
        <v>0</v>
      </c>
      <c r="L5" s="66">
        <f>SUMIFS('Expenses detail'!$D3,'Expenses detail'!$B3,$A5,'Expenses detail'!$C3,"&gt;="&amp;L$3,'Expenses detail'!$C3,"&lt;"&amp;M$3)</f>
        <v>0</v>
      </c>
      <c r="M5" s="66">
        <f>SUMIFS('Expenses detail'!$D3,'Expenses detail'!$B3,$A5,'Expenses detail'!$C3,"&gt;="&amp;M$3,'Expenses detail'!$C3,"&lt;"&amp;N$3)</f>
        <v>0</v>
      </c>
      <c r="N5" s="85">
        <f t="shared" si="3"/>
        <v>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ht="12.75" customHeight="1">
      <c r="A6" s="81" t="s">
        <v>49</v>
      </c>
      <c r="B6" s="84">
        <f>SUMIFS('Expenses detail'!$D3,'Expenses detail'!$B3,$A6,'Expenses detail'!$C3,"&gt;="&amp;B$3,'Expenses detail'!$C3,"&lt;"&amp;C$3)</f>
        <v>0</v>
      </c>
      <c r="C6" s="66">
        <f>SUMIFS('Expenses detail'!$D3,'Expenses detail'!$B3,$A6,'Expenses detail'!$C3,"&gt;="&amp;C$3,'Expenses detail'!$C3,"&lt;"&amp;D$3)</f>
        <v>0</v>
      </c>
      <c r="D6" s="66">
        <f>SUMIFS('Expenses detail'!$D3,'Expenses detail'!$B3,$A6,'Expenses detail'!$C3,"&gt;="&amp;D$3,'Expenses detail'!$C3,"&lt;"&amp;E$3)</f>
        <v>0</v>
      </c>
      <c r="E6" s="66">
        <f>SUMIFS('Expenses detail'!$D3,'Expenses detail'!$B3,$A6,'Expenses detail'!$C3,"&gt;="&amp;E$3,'Expenses detail'!$C3,"&lt;"&amp;F$3)</f>
        <v>0</v>
      </c>
      <c r="F6" s="66">
        <f>SUMIFS('Expenses detail'!$D3,'Expenses detail'!$B3,$A6,'Expenses detail'!$C3,"&gt;="&amp;F$3,'Expenses detail'!$C3,"&lt;"&amp;G$3)</f>
        <v>0</v>
      </c>
      <c r="G6" s="66">
        <f>SUMIFS('Expenses detail'!$D3,'Expenses detail'!$B3,$A6,'Expenses detail'!$C3,"&gt;="&amp;G$3,'Expenses detail'!$C3,"&lt;"&amp;H$3)</f>
        <v>0</v>
      </c>
      <c r="H6" s="66">
        <f>SUMIFS('Expenses detail'!$D3,'Expenses detail'!$B3,$A6,'Expenses detail'!$C3,"&gt;="&amp;H$3,'Expenses detail'!$C3,"&lt;"&amp;I$3)</f>
        <v>0</v>
      </c>
      <c r="I6" s="66">
        <f>SUMIFS('Expenses detail'!$D3,'Expenses detail'!$B3,$A6,'Expenses detail'!$C3,"&gt;="&amp;I$3,'Expenses detail'!$C3,"&lt;"&amp;J$3)</f>
        <v>0</v>
      </c>
      <c r="J6" s="66">
        <f>SUMIFS('Expenses detail'!$D3,'Expenses detail'!$B3,$A6,'Expenses detail'!$C3,"&gt;="&amp;J$3,'Expenses detail'!$C3,"&lt;"&amp;K$3)</f>
        <v>0</v>
      </c>
      <c r="K6" s="66">
        <f>SUMIFS('Expenses detail'!$D3,'Expenses detail'!$B3,$A6,'Expenses detail'!$C3,"&gt;="&amp;K$3,'Expenses detail'!$C3,"&lt;"&amp;L$3)</f>
        <v>0</v>
      </c>
      <c r="L6" s="66">
        <f>SUMIFS('Expenses detail'!$D3,'Expenses detail'!$B3,$A6,'Expenses detail'!$C3,"&gt;="&amp;L$3,'Expenses detail'!$C3,"&lt;"&amp;M$3)</f>
        <v>0</v>
      </c>
      <c r="M6" s="66">
        <f>SUMIFS('Expenses detail'!$D3,'Expenses detail'!$B3,$A6,'Expenses detail'!$C3,"&gt;="&amp;M$3,'Expenses detail'!$C3,"&lt;"&amp;N$3)</f>
        <v>0</v>
      </c>
      <c r="N6" s="85">
        <f t="shared" si="3"/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ht="12.75" customHeight="1">
      <c r="A7" s="81" t="s">
        <v>50</v>
      </c>
      <c r="B7" s="84">
        <f>SUMIFS('Expenses detail'!$D3,'Expenses detail'!$B3,$A7,'Expenses detail'!$C3,"&gt;="&amp;B$3,'Expenses detail'!$C3,"&lt;"&amp;C$3)</f>
        <v>0</v>
      </c>
      <c r="C7" s="66">
        <f>SUMIFS('Expenses detail'!$D3,'Expenses detail'!$B3,$A7,'Expenses detail'!$C3,"&gt;="&amp;C$3,'Expenses detail'!$C3,"&lt;"&amp;D$3)</f>
        <v>0</v>
      </c>
      <c r="D7" s="66">
        <f>SUMIFS('Expenses detail'!$D3,'Expenses detail'!$B3,$A7,'Expenses detail'!$C3,"&gt;="&amp;D$3,'Expenses detail'!$C3,"&lt;"&amp;E$3)</f>
        <v>0</v>
      </c>
      <c r="E7" s="66">
        <f>SUMIFS('Expenses detail'!$D3,'Expenses detail'!$B3,$A7,'Expenses detail'!$C3,"&gt;="&amp;E$3,'Expenses detail'!$C3,"&lt;"&amp;F$3)</f>
        <v>0</v>
      </c>
      <c r="F7" s="66">
        <f>SUMIFS('Expenses detail'!$D3,'Expenses detail'!$B3,$A7,'Expenses detail'!$C3,"&gt;="&amp;F$3,'Expenses detail'!$C3,"&lt;"&amp;G$3)</f>
        <v>0</v>
      </c>
      <c r="G7" s="66">
        <f>SUMIFS('Expenses detail'!$D3,'Expenses detail'!$B3,$A7,'Expenses detail'!$C3,"&gt;="&amp;G$3,'Expenses detail'!$C3,"&lt;"&amp;H$3)</f>
        <v>0</v>
      </c>
      <c r="H7" s="66">
        <f>SUMIFS('Expenses detail'!$D3,'Expenses detail'!$B3,$A7,'Expenses detail'!$C3,"&gt;="&amp;H$3,'Expenses detail'!$C3,"&lt;"&amp;I$3)</f>
        <v>0</v>
      </c>
      <c r="I7" s="66">
        <f>SUMIFS('Expenses detail'!$D3,'Expenses detail'!$B3,$A7,'Expenses detail'!$C3,"&gt;="&amp;I$3,'Expenses detail'!$C3,"&lt;"&amp;J$3)</f>
        <v>0</v>
      </c>
      <c r="J7" s="66">
        <f>SUMIFS('Expenses detail'!$D3,'Expenses detail'!$B3,$A7,'Expenses detail'!$C3,"&gt;="&amp;J$3,'Expenses detail'!$C3,"&lt;"&amp;K$3)</f>
        <v>0</v>
      </c>
      <c r="K7" s="66">
        <f>SUMIFS('Expenses detail'!$D3,'Expenses detail'!$B3,$A7,'Expenses detail'!$C3,"&gt;="&amp;K$3,'Expenses detail'!$C3,"&lt;"&amp;L$3)</f>
        <v>0</v>
      </c>
      <c r="L7" s="66">
        <f>SUMIFS('Expenses detail'!$D3,'Expenses detail'!$B3,$A7,'Expenses detail'!$C3,"&gt;="&amp;L$3,'Expenses detail'!$C3,"&lt;"&amp;M$3)</f>
        <v>0</v>
      </c>
      <c r="M7" s="66">
        <f>SUMIFS('Expenses detail'!$D3,'Expenses detail'!$B3,$A7,'Expenses detail'!$C3,"&gt;="&amp;M$3,'Expenses detail'!$C3,"&lt;"&amp;N$3)</f>
        <v>0</v>
      </c>
      <c r="N7" s="85">
        <f t="shared" si="3"/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ht="12.75" customHeight="1">
      <c r="A8" s="81" t="s">
        <v>51</v>
      </c>
      <c r="B8" s="84">
        <f>SUMIFS('Expenses detail'!$D3,'Expenses detail'!$B3,$A8,'Expenses detail'!$C3,"&gt;="&amp;B$3,'Expenses detail'!$C3,"&lt;"&amp;C$3)</f>
        <v>0</v>
      </c>
      <c r="C8" s="66">
        <f>SUMIFS('Expenses detail'!$D3,'Expenses detail'!$B3,$A8,'Expenses detail'!$C3,"&gt;="&amp;C$3,'Expenses detail'!$C3,"&lt;"&amp;D$3)</f>
        <v>0</v>
      </c>
      <c r="D8" s="66">
        <f>SUMIFS('Expenses detail'!$D3,'Expenses detail'!$B3,$A8,'Expenses detail'!$C3,"&gt;="&amp;D$3,'Expenses detail'!$C3,"&lt;"&amp;E$3)</f>
        <v>0</v>
      </c>
      <c r="E8" s="66">
        <f>SUMIFS('Expenses detail'!$D3,'Expenses detail'!$B3,$A8,'Expenses detail'!$C3,"&gt;="&amp;E$3,'Expenses detail'!$C3,"&lt;"&amp;F$3)</f>
        <v>0</v>
      </c>
      <c r="F8" s="66">
        <f>SUMIFS('Expenses detail'!$D3,'Expenses detail'!$B3,$A8,'Expenses detail'!$C3,"&gt;="&amp;F$3,'Expenses detail'!$C3,"&lt;"&amp;G$3)</f>
        <v>0</v>
      </c>
      <c r="G8" s="66">
        <f>SUMIFS('Expenses detail'!$D3,'Expenses detail'!$B3,$A8,'Expenses detail'!$C3,"&gt;="&amp;G$3,'Expenses detail'!$C3,"&lt;"&amp;H$3)</f>
        <v>0</v>
      </c>
      <c r="H8" s="66">
        <f>SUMIFS('Expenses detail'!$D3,'Expenses detail'!$B3,$A8,'Expenses detail'!$C3,"&gt;="&amp;H$3,'Expenses detail'!$C3,"&lt;"&amp;I$3)</f>
        <v>0</v>
      </c>
      <c r="I8" s="66">
        <f>SUMIFS('Expenses detail'!$D3,'Expenses detail'!$B3,$A8,'Expenses detail'!$C3,"&gt;="&amp;I$3,'Expenses detail'!$C3,"&lt;"&amp;J$3)</f>
        <v>0</v>
      </c>
      <c r="J8" s="66">
        <f>SUMIFS('Expenses detail'!$D3,'Expenses detail'!$B3,$A8,'Expenses detail'!$C3,"&gt;="&amp;J$3,'Expenses detail'!$C3,"&lt;"&amp;K$3)</f>
        <v>0</v>
      </c>
      <c r="K8" s="66">
        <f>SUMIFS('Expenses detail'!$D3,'Expenses detail'!$B3,$A8,'Expenses detail'!$C3,"&gt;="&amp;K$3,'Expenses detail'!$C3,"&lt;"&amp;L$3)</f>
        <v>0</v>
      </c>
      <c r="L8" s="66">
        <f>SUMIFS('Expenses detail'!$D3,'Expenses detail'!$B3,$A8,'Expenses detail'!$C3,"&gt;="&amp;L$3,'Expenses detail'!$C3,"&lt;"&amp;M$3)</f>
        <v>0</v>
      </c>
      <c r="M8" s="66">
        <f>SUMIFS('Expenses detail'!$D3,'Expenses detail'!$B3,$A8,'Expenses detail'!$C3,"&gt;="&amp;M$3,'Expenses detail'!$C3,"&lt;"&amp;N$3)</f>
        <v>0</v>
      </c>
      <c r="N8" s="85">
        <f t="shared" si="3"/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ht="12.75" customHeight="1">
      <c r="A9" s="81" t="s">
        <v>52</v>
      </c>
      <c r="B9" s="84">
        <f>SUMIFS('Expenses detail'!$D3,'Expenses detail'!$B3,$A9,'Expenses detail'!$C3,"&gt;="&amp;B$3,'Expenses detail'!$C3,"&lt;"&amp;C$3)</f>
        <v>0</v>
      </c>
      <c r="C9" s="66">
        <f>SUMIFS('Expenses detail'!$D3,'Expenses detail'!$B3,$A9,'Expenses detail'!$C3,"&gt;="&amp;C$3,'Expenses detail'!$C3,"&lt;"&amp;D$3)</f>
        <v>0</v>
      </c>
      <c r="D9" s="66">
        <f>SUMIFS('Expenses detail'!$D3,'Expenses detail'!$B3,$A9,'Expenses detail'!$C3,"&gt;="&amp;D$3,'Expenses detail'!$C3,"&lt;"&amp;E$3)</f>
        <v>0</v>
      </c>
      <c r="E9" s="66">
        <f>SUMIFS('Expenses detail'!$D3,'Expenses detail'!$B3,$A9,'Expenses detail'!$C3,"&gt;="&amp;E$3,'Expenses detail'!$C3,"&lt;"&amp;F$3)</f>
        <v>0</v>
      </c>
      <c r="F9" s="66">
        <f>SUMIFS('Expenses detail'!$D3,'Expenses detail'!$B3,$A9,'Expenses detail'!$C3,"&gt;="&amp;F$3,'Expenses detail'!$C3,"&lt;"&amp;G$3)</f>
        <v>0</v>
      </c>
      <c r="G9" s="66">
        <f>SUMIFS('Expenses detail'!$D3,'Expenses detail'!$B3,$A9,'Expenses detail'!$C3,"&gt;="&amp;G$3,'Expenses detail'!$C3,"&lt;"&amp;H$3)</f>
        <v>0</v>
      </c>
      <c r="H9" s="66">
        <f>SUMIFS('Expenses detail'!$D3,'Expenses detail'!$B3,$A9,'Expenses detail'!$C3,"&gt;="&amp;H$3,'Expenses detail'!$C3,"&lt;"&amp;I$3)</f>
        <v>0</v>
      </c>
      <c r="I9" s="66">
        <f>SUMIFS('Expenses detail'!$D3,'Expenses detail'!$B3,$A9,'Expenses detail'!$C3,"&gt;="&amp;I$3,'Expenses detail'!$C3,"&lt;"&amp;J$3)</f>
        <v>0</v>
      </c>
      <c r="J9" s="66">
        <f>SUMIFS('Expenses detail'!$D3,'Expenses detail'!$B3,$A9,'Expenses detail'!$C3,"&gt;="&amp;J$3,'Expenses detail'!$C3,"&lt;"&amp;K$3)</f>
        <v>0</v>
      </c>
      <c r="K9" s="66">
        <f>SUMIFS('Expenses detail'!$D3,'Expenses detail'!$B3,$A9,'Expenses detail'!$C3,"&gt;="&amp;K$3,'Expenses detail'!$C3,"&lt;"&amp;L$3)</f>
        <v>0</v>
      </c>
      <c r="L9" s="66">
        <f>SUMIFS('Expenses detail'!$D3,'Expenses detail'!$B3,$A9,'Expenses detail'!$C3,"&gt;="&amp;L$3,'Expenses detail'!$C3,"&lt;"&amp;M$3)</f>
        <v>0</v>
      </c>
      <c r="M9" s="66">
        <f>SUMIFS('Expenses detail'!$D3,'Expenses detail'!$B3,$A9,'Expenses detail'!$C3,"&gt;="&amp;M$3,'Expenses detail'!$C3,"&lt;"&amp;N$3)</f>
        <v>0</v>
      </c>
      <c r="N9" s="85">
        <f t="shared" si="3"/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ht="12.75" customHeight="1">
      <c r="A10" s="81" t="s">
        <v>53</v>
      </c>
      <c r="B10" s="84">
        <f>SUMIFS('Expenses detail'!$D3,'Expenses detail'!$B3,$A10,'Expenses detail'!$C3,"&gt;="&amp;B$3,'Expenses detail'!$C3,"&lt;"&amp;C$3)</f>
        <v>0</v>
      </c>
      <c r="C10" s="66">
        <f>SUMIFS('Expenses detail'!$D3,'Expenses detail'!$B3,$A10,'Expenses detail'!$C3,"&gt;="&amp;C$3,'Expenses detail'!$C3,"&lt;"&amp;D$3)</f>
        <v>0</v>
      </c>
      <c r="D10" s="66">
        <f>SUMIFS('Expenses detail'!$D3,'Expenses detail'!$B3,$A10,'Expenses detail'!$C3,"&gt;="&amp;D$3,'Expenses detail'!$C3,"&lt;"&amp;E$3)</f>
        <v>0</v>
      </c>
      <c r="E10" s="66">
        <f>SUMIFS('Expenses detail'!$D3,'Expenses detail'!$B3,$A10,'Expenses detail'!$C3,"&gt;="&amp;E$3,'Expenses detail'!$C3,"&lt;"&amp;F$3)</f>
        <v>0</v>
      </c>
      <c r="F10" s="66">
        <f>SUMIFS('Expenses detail'!$D3,'Expenses detail'!$B3,$A10,'Expenses detail'!$C3,"&gt;="&amp;F$3,'Expenses detail'!$C3,"&lt;"&amp;G$3)</f>
        <v>0</v>
      </c>
      <c r="G10" s="66">
        <f>SUMIFS('Expenses detail'!$D3,'Expenses detail'!$B3,$A10,'Expenses detail'!$C3,"&gt;="&amp;G$3,'Expenses detail'!$C3,"&lt;"&amp;H$3)</f>
        <v>0</v>
      </c>
      <c r="H10" s="66">
        <f>SUMIFS('Expenses detail'!$D3,'Expenses detail'!$B3,$A10,'Expenses detail'!$C3,"&gt;="&amp;H$3,'Expenses detail'!$C3,"&lt;"&amp;I$3)</f>
        <v>0</v>
      </c>
      <c r="I10" s="66">
        <f>SUMIFS('Expenses detail'!$D3,'Expenses detail'!$B3,$A10,'Expenses detail'!$C3,"&gt;="&amp;I$3,'Expenses detail'!$C3,"&lt;"&amp;J$3)</f>
        <v>0</v>
      </c>
      <c r="J10" s="66">
        <f>SUMIFS('Expenses detail'!$D3,'Expenses detail'!$B3,$A10,'Expenses detail'!$C3,"&gt;="&amp;J$3,'Expenses detail'!$C3,"&lt;"&amp;K$3)</f>
        <v>0</v>
      </c>
      <c r="K10" s="66">
        <f>SUMIFS('Expenses detail'!$D3,'Expenses detail'!$B3,$A10,'Expenses detail'!$C3,"&gt;="&amp;K$3,'Expenses detail'!$C3,"&lt;"&amp;L$3)</f>
        <v>0</v>
      </c>
      <c r="L10" s="66">
        <f>SUMIFS('Expenses detail'!$D3,'Expenses detail'!$B3,$A10,'Expenses detail'!$C3,"&gt;="&amp;L$3,'Expenses detail'!$C3,"&lt;"&amp;M$3)</f>
        <v>0</v>
      </c>
      <c r="M10" s="66">
        <f>SUMIFS('Expenses detail'!$D3,'Expenses detail'!$B3,$A10,'Expenses detail'!$C3,"&gt;="&amp;M$3,'Expenses detail'!$C3,"&lt;"&amp;N$3)</f>
        <v>0</v>
      </c>
      <c r="N10" s="85">
        <f t="shared" si="3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ht="12.75" customHeight="1">
      <c r="A11" s="81" t="s">
        <v>54</v>
      </c>
      <c r="B11" s="84">
        <f>SUMIFS('Expenses detail'!$D3,'Expenses detail'!$B3,$A11,'Expenses detail'!$C3,"&gt;="&amp;B$3,'Expenses detail'!$C3,"&lt;"&amp;C$3)</f>
        <v>0</v>
      </c>
      <c r="C11" s="66">
        <f>SUMIFS('Expenses detail'!$D3,'Expenses detail'!$B3,$A11,'Expenses detail'!$C3,"&gt;="&amp;C$3,'Expenses detail'!$C3,"&lt;"&amp;D$3)</f>
        <v>0</v>
      </c>
      <c r="D11" s="66">
        <f>SUMIFS('Expenses detail'!$D3,'Expenses detail'!$B3,$A11,'Expenses detail'!$C3,"&gt;="&amp;D$3,'Expenses detail'!$C3,"&lt;"&amp;E$3)</f>
        <v>0</v>
      </c>
      <c r="E11" s="66">
        <f>SUMIFS('Expenses detail'!$D3,'Expenses detail'!$B3,$A11,'Expenses detail'!$C3,"&gt;="&amp;E$3,'Expenses detail'!$C3,"&lt;"&amp;F$3)</f>
        <v>0</v>
      </c>
      <c r="F11" s="66">
        <f>SUMIFS('Expenses detail'!$D3,'Expenses detail'!$B3,$A11,'Expenses detail'!$C3,"&gt;="&amp;F$3,'Expenses detail'!$C3,"&lt;"&amp;G$3)</f>
        <v>0</v>
      </c>
      <c r="G11" s="66">
        <f>SUMIFS('Expenses detail'!$D3,'Expenses detail'!$B3,$A11,'Expenses detail'!$C3,"&gt;="&amp;G$3,'Expenses detail'!$C3,"&lt;"&amp;H$3)</f>
        <v>0</v>
      </c>
      <c r="H11" s="66">
        <f>SUMIFS('Expenses detail'!$D3,'Expenses detail'!$B3,$A11,'Expenses detail'!$C3,"&gt;="&amp;H$3,'Expenses detail'!$C3,"&lt;"&amp;I$3)</f>
        <v>0</v>
      </c>
      <c r="I11" s="66">
        <f>SUMIFS('Expenses detail'!$D3,'Expenses detail'!$B3,$A11,'Expenses detail'!$C3,"&gt;="&amp;I$3,'Expenses detail'!$C3,"&lt;"&amp;J$3)</f>
        <v>0</v>
      </c>
      <c r="J11" s="66">
        <f>SUMIFS('Expenses detail'!$D3,'Expenses detail'!$B3,$A11,'Expenses detail'!$C3,"&gt;="&amp;J$3,'Expenses detail'!$C3,"&lt;"&amp;K$3)</f>
        <v>0</v>
      </c>
      <c r="K11" s="66">
        <f>SUMIFS('Expenses detail'!$D3,'Expenses detail'!$B3,$A11,'Expenses detail'!$C3,"&gt;="&amp;K$3,'Expenses detail'!$C3,"&lt;"&amp;L$3)</f>
        <v>0</v>
      </c>
      <c r="L11" s="66">
        <f>SUMIFS('Expenses detail'!$D3,'Expenses detail'!$B3,$A11,'Expenses detail'!$C3,"&gt;="&amp;L$3,'Expenses detail'!$C3,"&lt;"&amp;M$3)</f>
        <v>0</v>
      </c>
      <c r="M11" s="66">
        <f>SUMIFS('Expenses detail'!$D3,'Expenses detail'!$B3,$A11,'Expenses detail'!$C3,"&gt;="&amp;M$3,'Expenses detail'!$C3,"&lt;"&amp;N$3)</f>
        <v>0</v>
      </c>
      <c r="N11" s="85">
        <f t="shared" si="3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ht="12.75" customHeight="1">
      <c r="A12" s="81" t="s">
        <v>55</v>
      </c>
      <c r="B12" s="84">
        <f>SUMIFS('Expenses detail'!$D3,'Expenses detail'!$B3,$A12,'Expenses detail'!$C3,"&gt;="&amp;B$3,'Expenses detail'!$C3,"&lt;"&amp;C$3)</f>
        <v>0</v>
      </c>
      <c r="C12" s="66">
        <f>SUMIFS('Expenses detail'!$D3,'Expenses detail'!$B3,$A12,'Expenses detail'!$C3,"&gt;="&amp;C$3,'Expenses detail'!$C3,"&lt;"&amp;D$3)</f>
        <v>0</v>
      </c>
      <c r="D12" s="66">
        <f>SUMIFS('Expenses detail'!$D3,'Expenses detail'!$B3,$A12,'Expenses detail'!$C3,"&gt;="&amp;D$3,'Expenses detail'!$C3,"&lt;"&amp;E$3)</f>
        <v>0</v>
      </c>
      <c r="E12" s="66">
        <f>SUMIFS('Expenses detail'!$D3,'Expenses detail'!$B3,$A12,'Expenses detail'!$C3,"&gt;="&amp;E$3,'Expenses detail'!$C3,"&lt;"&amp;F$3)</f>
        <v>0</v>
      </c>
      <c r="F12" s="66">
        <f>SUMIFS('Expenses detail'!$D3,'Expenses detail'!$B3,$A12,'Expenses detail'!$C3,"&gt;="&amp;F$3,'Expenses detail'!$C3,"&lt;"&amp;G$3)</f>
        <v>0</v>
      </c>
      <c r="G12" s="66">
        <f>SUMIFS('Expenses detail'!$D3,'Expenses detail'!$B3,$A12,'Expenses detail'!$C3,"&gt;="&amp;G$3,'Expenses detail'!$C3,"&lt;"&amp;H$3)</f>
        <v>0</v>
      </c>
      <c r="H12" s="66">
        <f>SUMIFS('Expenses detail'!$D3,'Expenses detail'!$B3,$A12,'Expenses detail'!$C3,"&gt;="&amp;H$3,'Expenses detail'!$C3,"&lt;"&amp;I$3)</f>
        <v>0</v>
      </c>
      <c r="I12" s="66">
        <f>SUMIFS('Expenses detail'!$D3,'Expenses detail'!$B3,$A12,'Expenses detail'!$C3,"&gt;="&amp;I$3,'Expenses detail'!$C3,"&lt;"&amp;J$3)</f>
        <v>0</v>
      </c>
      <c r="J12" s="66">
        <f>SUMIFS('Expenses detail'!$D3,'Expenses detail'!$B3,$A12,'Expenses detail'!$C3,"&gt;="&amp;J$3,'Expenses detail'!$C3,"&lt;"&amp;K$3)</f>
        <v>0</v>
      </c>
      <c r="K12" s="66">
        <f>SUMIFS('Expenses detail'!$D3,'Expenses detail'!$B3,$A12,'Expenses detail'!$C3,"&gt;="&amp;K$3,'Expenses detail'!$C3,"&lt;"&amp;L$3)</f>
        <v>0</v>
      </c>
      <c r="L12" s="66">
        <f>SUMIFS('Expenses detail'!$D3,'Expenses detail'!$B3,$A12,'Expenses detail'!$C3,"&gt;="&amp;L$3,'Expenses detail'!$C3,"&lt;"&amp;M$3)</f>
        <v>0</v>
      </c>
      <c r="M12" s="66">
        <f>SUMIFS('Expenses detail'!$D3,'Expenses detail'!$B3,$A12,'Expenses detail'!$C3,"&gt;="&amp;M$3,'Expenses detail'!$C3,"&lt;"&amp;N$3)</f>
        <v>0</v>
      </c>
      <c r="N12" s="85">
        <f t="shared" si="3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ht="12.75" customHeight="1">
      <c r="A13" s="81" t="s">
        <v>56</v>
      </c>
      <c r="B13" s="84">
        <f>SUMIFS('Expenses detail'!$D3,'Expenses detail'!$B3,$A13,'Expenses detail'!$C3,"&gt;="&amp;B$3,'Expenses detail'!$C3,"&lt;"&amp;C$3)</f>
        <v>0</v>
      </c>
      <c r="C13" s="66">
        <f>SUMIFS('Expenses detail'!$D3,'Expenses detail'!$B3,$A13,'Expenses detail'!$C3,"&gt;="&amp;C$3,'Expenses detail'!$C3,"&lt;"&amp;D$3)</f>
        <v>0</v>
      </c>
      <c r="D13" s="66">
        <f>SUMIFS('Expenses detail'!$D3,'Expenses detail'!$B3,$A13,'Expenses detail'!$C3,"&gt;="&amp;D$3,'Expenses detail'!$C3,"&lt;"&amp;E$3)</f>
        <v>0</v>
      </c>
      <c r="E13" s="66">
        <f>SUMIFS('Expenses detail'!$D3,'Expenses detail'!$B3,$A13,'Expenses detail'!$C3,"&gt;="&amp;E$3,'Expenses detail'!$C3,"&lt;"&amp;F$3)</f>
        <v>0</v>
      </c>
      <c r="F13" s="66">
        <f>SUMIFS('Expenses detail'!$D3,'Expenses detail'!$B3,$A13,'Expenses detail'!$C3,"&gt;="&amp;F$3,'Expenses detail'!$C3,"&lt;"&amp;G$3)</f>
        <v>0</v>
      </c>
      <c r="G13" s="66">
        <f>SUMIFS('Expenses detail'!$D3,'Expenses detail'!$B3,$A13,'Expenses detail'!$C3,"&gt;="&amp;G$3,'Expenses detail'!$C3,"&lt;"&amp;H$3)</f>
        <v>0</v>
      </c>
      <c r="H13" s="66">
        <f>SUMIFS('Expenses detail'!$D3,'Expenses detail'!$B3,$A13,'Expenses detail'!$C3,"&gt;="&amp;H$3,'Expenses detail'!$C3,"&lt;"&amp;I$3)</f>
        <v>0</v>
      </c>
      <c r="I13" s="66">
        <f>SUMIFS('Expenses detail'!$D3,'Expenses detail'!$B3,$A13,'Expenses detail'!$C3,"&gt;="&amp;I$3,'Expenses detail'!$C3,"&lt;"&amp;J$3)</f>
        <v>0</v>
      </c>
      <c r="J13" s="66">
        <f>SUMIFS('Expenses detail'!$D3,'Expenses detail'!$B3,$A13,'Expenses detail'!$C3,"&gt;="&amp;J$3,'Expenses detail'!$C3,"&lt;"&amp;K$3)</f>
        <v>0</v>
      </c>
      <c r="K13" s="66">
        <f>SUMIFS('Expenses detail'!$D3,'Expenses detail'!$B3,$A13,'Expenses detail'!$C3,"&gt;="&amp;K$3,'Expenses detail'!$C3,"&lt;"&amp;L$3)</f>
        <v>0</v>
      </c>
      <c r="L13" s="66">
        <f>SUMIFS('Expenses detail'!$D3,'Expenses detail'!$B3,$A13,'Expenses detail'!$C3,"&gt;="&amp;L$3,'Expenses detail'!$C3,"&lt;"&amp;M$3)</f>
        <v>0</v>
      </c>
      <c r="M13" s="66">
        <f>SUMIFS('Expenses detail'!$D3,'Expenses detail'!$B3,$A13,'Expenses detail'!$C3,"&gt;="&amp;M$3,'Expenses detail'!$C3,"&lt;"&amp;N$3)</f>
        <v>0</v>
      </c>
      <c r="N13" s="85">
        <f t="shared" si="3"/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ht="12.75" customHeight="1">
      <c r="A14" s="81" t="s">
        <v>57</v>
      </c>
      <c r="B14" s="84">
        <f>SUMIFS('Expenses detail'!$D3,'Expenses detail'!$B3,$A14,'Expenses detail'!$C3,"&gt;="&amp;B$3,'Expenses detail'!$C3,"&lt;"&amp;C$3)</f>
        <v>0</v>
      </c>
      <c r="C14" s="66">
        <f>SUMIFS('Expenses detail'!$D3,'Expenses detail'!$B3,$A14,'Expenses detail'!$C3,"&gt;="&amp;C$3,'Expenses detail'!$C3,"&lt;"&amp;D$3)</f>
        <v>0</v>
      </c>
      <c r="D14" s="66">
        <f>SUMIFS('Expenses detail'!$D3,'Expenses detail'!$B3,$A14,'Expenses detail'!$C3,"&gt;="&amp;D$3,'Expenses detail'!$C3,"&lt;"&amp;E$3)</f>
        <v>0</v>
      </c>
      <c r="E14" s="66">
        <f>SUMIFS('Expenses detail'!$D3,'Expenses detail'!$B3,$A14,'Expenses detail'!$C3,"&gt;="&amp;E$3,'Expenses detail'!$C3,"&lt;"&amp;F$3)</f>
        <v>0</v>
      </c>
      <c r="F14" s="66">
        <f>SUMIFS('Expenses detail'!$D3,'Expenses detail'!$B3,$A14,'Expenses detail'!$C3,"&gt;="&amp;F$3,'Expenses detail'!$C3,"&lt;"&amp;G$3)</f>
        <v>0</v>
      </c>
      <c r="G14" s="66">
        <f>SUMIFS('Expenses detail'!$D3,'Expenses detail'!$B3,$A14,'Expenses detail'!$C3,"&gt;="&amp;G$3,'Expenses detail'!$C3,"&lt;"&amp;H$3)</f>
        <v>0</v>
      </c>
      <c r="H14" s="66">
        <f>SUMIFS('Expenses detail'!$D3,'Expenses detail'!$B3,$A14,'Expenses detail'!$C3,"&gt;="&amp;H$3,'Expenses detail'!$C3,"&lt;"&amp;I$3)</f>
        <v>0</v>
      </c>
      <c r="I14" s="66">
        <f>SUMIFS('Expenses detail'!$D3,'Expenses detail'!$B3,$A14,'Expenses detail'!$C3,"&gt;="&amp;I$3,'Expenses detail'!$C3,"&lt;"&amp;J$3)</f>
        <v>0</v>
      </c>
      <c r="J14" s="66">
        <f>SUMIFS('Expenses detail'!$D3,'Expenses detail'!$B3,$A14,'Expenses detail'!$C3,"&gt;="&amp;J$3,'Expenses detail'!$C3,"&lt;"&amp;K$3)</f>
        <v>0</v>
      </c>
      <c r="K14" s="66">
        <f>SUMIFS('Expenses detail'!$D3,'Expenses detail'!$B3,$A14,'Expenses detail'!$C3,"&gt;="&amp;K$3,'Expenses detail'!$C3,"&lt;"&amp;L$3)</f>
        <v>0</v>
      </c>
      <c r="L14" s="66">
        <f>SUMIFS('Expenses detail'!$D3,'Expenses detail'!$B3,$A14,'Expenses detail'!$C3,"&gt;="&amp;L$3,'Expenses detail'!$C3,"&lt;"&amp;M$3)</f>
        <v>0</v>
      </c>
      <c r="M14" s="66">
        <f>SUMIFS('Expenses detail'!$D3,'Expenses detail'!$B3,$A14,'Expenses detail'!$C3,"&gt;="&amp;M$3,'Expenses detail'!$C3,"&lt;"&amp;N$3)</f>
        <v>0</v>
      </c>
      <c r="N14" s="85">
        <f t="shared" si="3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ht="12.75" customHeight="1">
      <c r="A15" s="81" t="s">
        <v>58</v>
      </c>
      <c r="B15" s="84">
        <f>SUMIFS('Expenses detail'!$D3,'Expenses detail'!$B3,$A15,'Expenses detail'!$C3,"&gt;="&amp;B$3,'Expenses detail'!$C3,"&lt;"&amp;C$3)</f>
        <v>0</v>
      </c>
      <c r="C15" s="66">
        <f>SUMIFS('Expenses detail'!$D3,'Expenses detail'!$B3,$A15,'Expenses detail'!$C3,"&gt;="&amp;C$3,'Expenses detail'!$C3,"&lt;"&amp;D$3)</f>
        <v>0</v>
      </c>
      <c r="D15" s="66">
        <f>SUMIFS('Expenses detail'!$D3,'Expenses detail'!$B3,$A15,'Expenses detail'!$C3,"&gt;="&amp;D$3,'Expenses detail'!$C3,"&lt;"&amp;E$3)</f>
        <v>0</v>
      </c>
      <c r="E15" s="66">
        <f>SUMIFS('Expenses detail'!$D3,'Expenses detail'!$B3,$A15,'Expenses detail'!$C3,"&gt;="&amp;E$3,'Expenses detail'!$C3,"&lt;"&amp;F$3)</f>
        <v>0</v>
      </c>
      <c r="F15" s="66">
        <f>SUMIFS('Expenses detail'!$D3,'Expenses detail'!$B3,$A15,'Expenses detail'!$C3,"&gt;="&amp;F$3,'Expenses detail'!$C3,"&lt;"&amp;G$3)</f>
        <v>0</v>
      </c>
      <c r="G15" s="66">
        <f>SUMIFS('Expenses detail'!$D3,'Expenses detail'!$B3,$A15,'Expenses detail'!$C3,"&gt;="&amp;G$3,'Expenses detail'!$C3,"&lt;"&amp;H$3)</f>
        <v>0</v>
      </c>
      <c r="H15" s="66">
        <f>SUMIFS('Expenses detail'!$D3,'Expenses detail'!$B3,$A15,'Expenses detail'!$C3,"&gt;="&amp;H$3,'Expenses detail'!$C3,"&lt;"&amp;I$3)</f>
        <v>0</v>
      </c>
      <c r="I15" s="66">
        <f>SUMIFS('Expenses detail'!$D3,'Expenses detail'!$B3,$A15,'Expenses detail'!$C3,"&gt;="&amp;I$3,'Expenses detail'!$C3,"&lt;"&amp;J$3)</f>
        <v>0</v>
      </c>
      <c r="J15" s="66">
        <f>SUMIFS('Expenses detail'!$D3,'Expenses detail'!$B3,$A15,'Expenses detail'!$C3,"&gt;="&amp;J$3,'Expenses detail'!$C3,"&lt;"&amp;K$3)</f>
        <v>0</v>
      </c>
      <c r="K15" s="66">
        <f>SUMIFS('Expenses detail'!$D3,'Expenses detail'!$B3,$A15,'Expenses detail'!$C3,"&gt;="&amp;K$3,'Expenses detail'!$C3,"&lt;"&amp;L$3)</f>
        <v>0</v>
      </c>
      <c r="L15" s="66">
        <f>SUMIFS('Expenses detail'!$D3,'Expenses detail'!$B3,$A15,'Expenses detail'!$C3,"&gt;="&amp;L$3,'Expenses detail'!$C3,"&lt;"&amp;M$3)</f>
        <v>0</v>
      </c>
      <c r="M15" s="66">
        <f>SUMIFS('Expenses detail'!$D3,'Expenses detail'!$B3,$A15,'Expenses detail'!$C3,"&gt;="&amp;M$3,'Expenses detail'!$C3,"&lt;"&amp;N$3)</f>
        <v>0</v>
      </c>
      <c r="N15" s="85">
        <f t="shared" si="3"/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ht="12.75" customHeight="1">
      <c r="A16" s="81" t="s">
        <v>59</v>
      </c>
      <c r="B16" s="84">
        <f>SUMIFS('Expenses detail'!$D3,'Expenses detail'!$B3,$A16,'Expenses detail'!$C3,"&gt;="&amp;B$3,'Expenses detail'!$C3,"&lt;"&amp;C$3)</f>
        <v>0</v>
      </c>
      <c r="C16" s="66">
        <f>SUMIFS('Expenses detail'!$D3,'Expenses detail'!$B3,$A16,'Expenses detail'!$C3,"&gt;="&amp;C$3,'Expenses detail'!$C3,"&lt;"&amp;D$3)</f>
        <v>0</v>
      </c>
      <c r="D16" s="66">
        <f>SUMIFS('Expenses detail'!$D3,'Expenses detail'!$B3,$A16,'Expenses detail'!$C3,"&gt;="&amp;D$3,'Expenses detail'!$C3,"&lt;"&amp;E$3)</f>
        <v>0</v>
      </c>
      <c r="E16" s="66">
        <f>SUMIFS('Expenses detail'!$D3,'Expenses detail'!$B3,$A16,'Expenses detail'!$C3,"&gt;="&amp;E$3,'Expenses detail'!$C3,"&lt;"&amp;F$3)</f>
        <v>0</v>
      </c>
      <c r="F16" s="66">
        <f>SUMIFS('Expenses detail'!$D3,'Expenses detail'!$B3,$A16,'Expenses detail'!$C3,"&gt;="&amp;F$3,'Expenses detail'!$C3,"&lt;"&amp;G$3)</f>
        <v>0</v>
      </c>
      <c r="G16" s="66">
        <f>SUMIFS('Expenses detail'!$D3,'Expenses detail'!$B3,$A16,'Expenses detail'!$C3,"&gt;="&amp;G$3,'Expenses detail'!$C3,"&lt;"&amp;H$3)</f>
        <v>0</v>
      </c>
      <c r="H16" s="66">
        <f>SUMIFS('Expenses detail'!$D3,'Expenses detail'!$B3,$A16,'Expenses detail'!$C3,"&gt;="&amp;H$3,'Expenses detail'!$C3,"&lt;"&amp;I$3)</f>
        <v>0</v>
      </c>
      <c r="I16" s="66">
        <f>SUMIFS('Expenses detail'!$D3,'Expenses detail'!$B3,$A16,'Expenses detail'!$C3,"&gt;="&amp;I$3,'Expenses detail'!$C3,"&lt;"&amp;J$3)</f>
        <v>0</v>
      </c>
      <c r="J16" s="66">
        <f>SUMIFS('Expenses detail'!$D3,'Expenses detail'!$B3,$A16,'Expenses detail'!$C3,"&gt;="&amp;J$3,'Expenses detail'!$C3,"&lt;"&amp;K$3)</f>
        <v>0</v>
      </c>
      <c r="K16" s="66">
        <f>SUMIFS('Expenses detail'!$D3,'Expenses detail'!$B3,$A16,'Expenses detail'!$C3,"&gt;="&amp;K$3,'Expenses detail'!$C3,"&lt;"&amp;L$3)</f>
        <v>0</v>
      </c>
      <c r="L16" s="66">
        <f>SUMIFS('Expenses detail'!$D3,'Expenses detail'!$B3,$A16,'Expenses detail'!$C3,"&gt;="&amp;L$3,'Expenses detail'!$C3,"&lt;"&amp;M$3)</f>
        <v>0</v>
      </c>
      <c r="M16" s="66">
        <f>SUMIFS('Expenses detail'!$D3,'Expenses detail'!$B3,$A16,'Expenses detail'!$C3,"&gt;="&amp;M$3,'Expenses detail'!$C3,"&lt;"&amp;N$3)</f>
        <v>0</v>
      </c>
      <c r="N16" s="85">
        <f t="shared" si="3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ht="12.75" customHeight="1">
      <c r="A17" s="81" t="s">
        <v>60</v>
      </c>
      <c r="B17" s="84">
        <f>SUMIFS('Expenses detail'!$D3,'Expenses detail'!$B3,$A17,'Expenses detail'!$C3,"&gt;="&amp;B$3,'Expenses detail'!$C3,"&lt;"&amp;C$3)</f>
        <v>0</v>
      </c>
      <c r="C17" s="66">
        <f>SUMIFS('Expenses detail'!$D3,'Expenses detail'!$B3,$A17,'Expenses detail'!$C3,"&gt;="&amp;C$3,'Expenses detail'!$C3,"&lt;"&amp;D$3)</f>
        <v>0</v>
      </c>
      <c r="D17" s="66">
        <f>SUMIFS('Expenses detail'!$D3,'Expenses detail'!$B3,$A17,'Expenses detail'!$C3,"&gt;="&amp;D$3,'Expenses detail'!$C3,"&lt;"&amp;E$3)</f>
        <v>0</v>
      </c>
      <c r="E17" s="66">
        <f>SUMIFS('Expenses detail'!$D3,'Expenses detail'!$B3,$A17,'Expenses detail'!$C3,"&gt;="&amp;E$3,'Expenses detail'!$C3,"&lt;"&amp;F$3)</f>
        <v>0</v>
      </c>
      <c r="F17" s="66">
        <f>SUMIFS('Expenses detail'!$D3,'Expenses detail'!$B3,$A17,'Expenses detail'!$C3,"&gt;="&amp;F$3,'Expenses detail'!$C3,"&lt;"&amp;G$3)</f>
        <v>0</v>
      </c>
      <c r="G17" s="66">
        <f>SUMIFS('Expenses detail'!$D3,'Expenses detail'!$B3,$A17,'Expenses detail'!$C3,"&gt;="&amp;G$3,'Expenses detail'!$C3,"&lt;"&amp;H$3)</f>
        <v>0</v>
      </c>
      <c r="H17" s="66">
        <f>SUMIFS('Expenses detail'!$D3,'Expenses detail'!$B3,$A17,'Expenses detail'!$C3,"&gt;="&amp;H$3,'Expenses detail'!$C3,"&lt;"&amp;I$3)</f>
        <v>0</v>
      </c>
      <c r="I17" s="66">
        <f>SUMIFS('Expenses detail'!$D3,'Expenses detail'!$B3,$A17,'Expenses detail'!$C3,"&gt;="&amp;I$3,'Expenses detail'!$C3,"&lt;"&amp;J$3)</f>
        <v>0</v>
      </c>
      <c r="J17" s="66">
        <f>SUMIFS('Expenses detail'!$D3,'Expenses detail'!$B3,$A17,'Expenses detail'!$C3,"&gt;="&amp;J$3,'Expenses detail'!$C3,"&lt;"&amp;K$3)</f>
        <v>0</v>
      </c>
      <c r="K17" s="66">
        <f>SUMIFS('Expenses detail'!$D3,'Expenses detail'!$B3,$A17,'Expenses detail'!$C3,"&gt;="&amp;K$3,'Expenses detail'!$C3,"&lt;"&amp;L$3)</f>
        <v>0</v>
      </c>
      <c r="L17" s="66">
        <f>SUMIFS('Expenses detail'!$D3,'Expenses detail'!$B3,$A17,'Expenses detail'!$C3,"&gt;="&amp;L$3,'Expenses detail'!$C3,"&lt;"&amp;M$3)</f>
        <v>0</v>
      </c>
      <c r="M17" s="66">
        <f>SUMIFS('Expenses detail'!$D3,'Expenses detail'!$B3,$A17,'Expenses detail'!$C3,"&gt;="&amp;M$3,'Expenses detail'!$C3,"&lt;"&amp;N$3)</f>
        <v>0</v>
      </c>
      <c r="N17" s="85">
        <f t="shared" si="3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ht="12.75" customHeight="1">
      <c r="A18" s="81" t="s">
        <v>61</v>
      </c>
      <c r="B18" s="84">
        <f>SUMIFS('Expenses detail'!$D3,'Expenses detail'!$B3,$A18,'Expenses detail'!$C3,"&gt;="&amp;B$3,'Expenses detail'!$C3,"&lt;"&amp;C$3)</f>
        <v>0</v>
      </c>
      <c r="C18" s="66">
        <f>SUMIFS('Expenses detail'!$D3,'Expenses detail'!$B3,$A18,'Expenses detail'!$C3,"&gt;="&amp;C$3,'Expenses detail'!$C3,"&lt;"&amp;D$3)</f>
        <v>0</v>
      </c>
      <c r="D18" s="66">
        <f>SUMIFS('Expenses detail'!$D3,'Expenses detail'!$B3,$A18,'Expenses detail'!$C3,"&gt;="&amp;D$3,'Expenses detail'!$C3,"&lt;"&amp;E$3)</f>
        <v>0</v>
      </c>
      <c r="E18" s="66">
        <f>SUMIFS('Expenses detail'!$D3,'Expenses detail'!$B3,$A18,'Expenses detail'!$C3,"&gt;="&amp;E$3,'Expenses detail'!$C3,"&lt;"&amp;F$3)</f>
        <v>0</v>
      </c>
      <c r="F18" s="66">
        <f>SUMIFS('Expenses detail'!$D3,'Expenses detail'!$B3,$A18,'Expenses detail'!$C3,"&gt;="&amp;F$3,'Expenses detail'!$C3,"&lt;"&amp;G$3)</f>
        <v>0</v>
      </c>
      <c r="G18" s="66">
        <f>SUMIFS('Expenses detail'!$D3,'Expenses detail'!$B3,$A18,'Expenses detail'!$C3,"&gt;="&amp;G$3,'Expenses detail'!$C3,"&lt;"&amp;H$3)</f>
        <v>0</v>
      </c>
      <c r="H18" s="66">
        <f>SUMIFS('Expenses detail'!$D3,'Expenses detail'!$B3,$A18,'Expenses detail'!$C3,"&gt;="&amp;H$3,'Expenses detail'!$C3,"&lt;"&amp;I$3)</f>
        <v>0</v>
      </c>
      <c r="I18" s="66">
        <f>SUMIFS('Expenses detail'!$D3,'Expenses detail'!$B3,$A18,'Expenses detail'!$C3,"&gt;="&amp;I$3,'Expenses detail'!$C3,"&lt;"&amp;J$3)</f>
        <v>0</v>
      </c>
      <c r="J18" s="66">
        <f>SUMIFS('Expenses detail'!$D3,'Expenses detail'!$B3,$A18,'Expenses detail'!$C3,"&gt;="&amp;J$3,'Expenses detail'!$C3,"&lt;"&amp;K$3)</f>
        <v>0</v>
      </c>
      <c r="K18" s="66">
        <f>SUMIFS('Expenses detail'!$D3,'Expenses detail'!$B3,$A18,'Expenses detail'!$C3,"&gt;="&amp;K$3,'Expenses detail'!$C3,"&lt;"&amp;L$3)</f>
        <v>0</v>
      </c>
      <c r="L18" s="66">
        <f>SUMIFS('Expenses detail'!$D3,'Expenses detail'!$B3,$A18,'Expenses detail'!$C3,"&gt;="&amp;L$3,'Expenses detail'!$C3,"&lt;"&amp;M$3)</f>
        <v>0</v>
      </c>
      <c r="M18" s="66">
        <f>SUMIFS('Expenses detail'!$D3,'Expenses detail'!$B3,$A18,'Expenses detail'!$C3,"&gt;="&amp;M$3,'Expenses detail'!$C3,"&lt;"&amp;N$3)</f>
        <v>0</v>
      </c>
      <c r="N18" s="85">
        <f t="shared" si="3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ht="12.75" customHeight="1">
      <c r="A19" s="81" t="s">
        <v>62</v>
      </c>
      <c r="B19" s="84">
        <f>SUMIFS('Expenses detail'!$D3,'Expenses detail'!$B3,$A19,'Expenses detail'!$C3,"&gt;="&amp;B$3,'Expenses detail'!$C3,"&lt;"&amp;C$3)</f>
        <v>0</v>
      </c>
      <c r="C19" s="66">
        <f>SUMIFS('Expenses detail'!$D3,'Expenses detail'!$B3,$A19,'Expenses detail'!$C3,"&gt;="&amp;C$3,'Expenses detail'!$C3,"&lt;"&amp;D$3)</f>
        <v>0</v>
      </c>
      <c r="D19" s="66">
        <f>SUMIFS('Expenses detail'!$D3,'Expenses detail'!$B3,$A19,'Expenses detail'!$C3,"&gt;="&amp;D$3,'Expenses detail'!$C3,"&lt;"&amp;E$3)</f>
        <v>0</v>
      </c>
      <c r="E19" s="66">
        <f>SUMIFS('Expenses detail'!$D3,'Expenses detail'!$B3,$A19,'Expenses detail'!$C3,"&gt;="&amp;E$3,'Expenses detail'!$C3,"&lt;"&amp;F$3)</f>
        <v>0</v>
      </c>
      <c r="F19" s="66">
        <f>SUMIFS('Expenses detail'!$D3,'Expenses detail'!$B3,$A19,'Expenses detail'!$C3,"&gt;="&amp;F$3,'Expenses detail'!$C3,"&lt;"&amp;G$3)</f>
        <v>0</v>
      </c>
      <c r="G19" s="66">
        <f>SUMIFS('Expenses detail'!$D3,'Expenses detail'!$B3,$A19,'Expenses detail'!$C3,"&gt;="&amp;G$3,'Expenses detail'!$C3,"&lt;"&amp;H$3)</f>
        <v>0</v>
      </c>
      <c r="H19" s="66">
        <f>SUMIFS('Expenses detail'!$D3,'Expenses detail'!$B3,$A19,'Expenses detail'!$C3,"&gt;="&amp;H$3,'Expenses detail'!$C3,"&lt;"&amp;I$3)</f>
        <v>0</v>
      </c>
      <c r="I19" s="66">
        <f>SUMIFS('Expenses detail'!$D3,'Expenses detail'!$B3,$A19,'Expenses detail'!$C3,"&gt;="&amp;I$3,'Expenses detail'!$C3,"&lt;"&amp;J$3)</f>
        <v>0</v>
      </c>
      <c r="J19" s="66">
        <f>SUMIFS('Expenses detail'!$D3,'Expenses detail'!$B3,$A19,'Expenses detail'!$C3,"&gt;="&amp;J$3,'Expenses detail'!$C3,"&lt;"&amp;K$3)</f>
        <v>0</v>
      </c>
      <c r="K19" s="66">
        <f>SUMIFS('Expenses detail'!$D3,'Expenses detail'!$B3,$A19,'Expenses detail'!$C3,"&gt;="&amp;K$3,'Expenses detail'!$C3,"&lt;"&amp;L$3)</f>
        <v>0</v>
      </c>
      <c r="L19" s="66">
        <f>SUMIFS('Expenses detail'!$D3,'Expenses detail'!$B3,$A19,'Expenses detail'!$C3,"&gt;="&amp;L$3,'Expenses detail'!$C3,"&lt;"&amp;M$3)</f>
        <v>0</v>
      </c>
      <c r="M19" s="66">
        <f>SUMIFS('Expenses detail'!$D3,'Expenses detail'!$B3,$A19,'Expenses detail'!$C3,"&gt;="&amp;M$3,'Expenses detail'!$C3,"&lt;"&amp;N$3)</f>
        <v>0</v>
      </c>
      <c r="N19" s="85">
        <f t="shared" si="3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ht="12.75" customHeight="1">
      <c r="A20" s="81" t="s">
        <v>63</v>
      </c>
      <c r="B20" s="84">
        <f>SUMIFS('Expenses detail'!$D3,'Expenses detail'!$B3,$A20,'Expenses detail'!$C3,"&gt;="&amp;B$3,'Expenses detail'!$C3,"&lt;"&amp;C$3)</f>
        <v>0</v>
      </c>
      <c r="C20" s="66">
        <f>SUMIFS('Expenses detail'!$D3,'Expenses detail'!$B3,$A20,'Expenses detail'!$C3,"&gt;="&amp;C$3,'Expenses detail'!$C3,"&lt;"&amp;D$3)</f>
        <v>0</v>
      </c>
      <c r="D20" s="66">
        <f>SUMIFS('Expenses detail'!$D3,'Expenses detail'!$B3,$A20,'Expenses detail'!$C3,"&gt;="&amp;D$3,'Expenses detail'!$C3,"&lt;"&amp;E$3)</f>
        <v>0</v>
      </c>
      <c r="E20" s="66">
        <f>SUMIFS('Expenses detail'!$D3,'Expenses detail'!$B3,$A20,'Expenses detail'!$C3,"&gt;="&amp;E$3,'Expenses detail'!$C3,"&lt;"&amp;F$3)</f>
        <v>0</v>
      </c>
      <c r="F20" s="66">
        <f>SUMIFS('Expenses detail'!$D3,'Expenses detail'!$B3,$A20,'Expenses detail'!$C3,"&gt;="&amp;F$3,'Expenses detail'!$C3,"&lt;"&amp;G$3)</f>
        <v>0</v>
      </c>
      <c r="G20" s="66">
        <f>SUMIFS('Expenses detail'!$D3,'Expenses detail'!$B3,$A20,'Expenses detail'!$C3,"&gt;="&amp;G$3,'Expenses detail'!$C3,"&lt;"&amp;H$3)</f>
        <v>0</v>
      </c>
      <c r="H20" s="66">
        <f>SUMIFS('Expenses detail'!$D3,'Expenses detail'!$B3,$A20,'Expenses detail'!$C3,"&gt;="&amp;H$3,'Expenses detail'!$C3,"&lt;"&amp;I$3)</f>
        <v>0</v>
      </c>
      <c r="I20" s="66">
        <f>SUMIFS('Expenses detail'!$D3,'Expenses detail'!$B3,$A20,'Expenses detail'!$C3,"&gt;="&amp;I$3,'Expenses detail'!$C3,"&lt;"&amp;J$3)</f>
        <v>0</v>
      </c>
      <c r="J20" s="66">
        <f>SUMIFS('Expenses detail'!$D3,'Expenses detail'!$B3,$A20,'Expenses detail'!$C3,"&gt;="&amp;J$3,'Expenses detail'!$C3,"&lt;"&amp;K$3)</f>
        <v>0</v>
      </c>
      <c r="K20" s="66">
        <f>SUMIFS('Expenses detail'!$D3,'Expenses detail'!$B3,$A20,'Expenses detail'!$C3,"&gt;="&amp;K$3,'Expenses detail'!$C3,"&lt;"&amp;L$3)</f>
        <v>0</v>
      </c>
      <c r="L20" s="66">
        <f>SUMIFS('Expenses detail'!$D3,'Expenses detail'!$B3,$A20,'Expenses detail'!$C3,"&gt;="&amp;L$3,'Expenses detail'!$C3,"&lt;"&amp;M$3)</f>
        <v>0</v>
      </c>
      <c r="M20" s="66">
        <f>SUMIFS('Expenses detail'!$D3,'Expenses detail'!$B3,$A20,'Expenses detail'!$C3,"&gt;="&amp;M$3,'Expenses detail'!$C3,"&lt;"&amp;N$3)</f>
        <v>0</v>
      </c>
      <c r="N20" s="85">
        <f t="shared" si="3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ht="12.75" customHeight="1">
      <c r="A21" s="81" t="s">
        <v>64</v>
      </c>
      <c r="B21" s="84">
        <f>SUMIFS('Expenses detail'!$D3,'Expenses detail'!$B3,$A21,'Expenses detail'!$C3,"&gt;="&amp;B$3,'Expenses detail'!$C3,"&lt;"&amp;C$3)</f>
        <v>0</v>
      </c>
      <c r="C21" s="66">
        <f>SUMIFS('Expenses detail'!$D3,'Expenses detail'!$B3,$A21,'Expenses detail'!$C3,"&gt;="&amp;C$3,'Expenses detail'!$C3,"&lt;"&amp;D$3)</f>
        <v>0</v>
      </c>
      <c r="D21" s="66">
        <f>SUMIFS('Expenses detail'!$D3,'Expenses detail'!$B3,$A21,'Expenses detail'!$C3,"&gt;="&amp;D$3,'Expenses detail'!$C3,"&lt;"&amp;E$3)</f>
        <v>0</v>
      </c>
      <c r="E21" s="66">
        <f>SUMIFS('Expenses detail'!$D3,'Expenses detail'!$B3,$A21,'Expenses detail'!$C3,"&gt;="&amp;E$3,'Expenses detail'!$C3,"&lt;"&amp;F$3)</f>
        <v>0</v>
      </c>
      <c r="F21" s="66">
        <f>SUMIFS('Expenses detail'!$D3,'Expenses detail'!$B3,$A21,'Expenses detail'!$C3,"&gt;="&amp;F$3,'Expenses detail'!$C3,"&lt;"&amp;G$3)</f>
        <v>0</v>
      </c>
      <c r="G21" s="66">
        <f>SUMIFS('Expenses detail'!$D3,'Expenses detail'!$B3,$A21,'Expenses detail'!$C3,"&gt;="&amp;G$3,'Expenses detail'!$C3,"&lt;"&amp;H$3)</f>
        <v>0</v>
      </c>
      <c r="H21" s="66">
        <f>SUMIFS('Expenses detail'!$D3,'Expenses detail'!$B3,$A21,'Expenses detail'!$C3,"&gt;="&amp;H$3,'Expenses detail'!$C3,"&lt;"&amp;I$3)</f>
        <v>0</v>
      </c>
      <c r="I21" s="66">
        <f>SUMIFS('Expenses detail'!$D3,'Expenses detail'!$B3,$A21,'Expenses detail'!$C3,"&gt;="&amp;I$3,'Expenses detail'!$C3,"&lt;"&amp;J$3)</f>
        <v>0</v>
      </c>
      <c r="J21" s="66">
        <f>SUMIFS('Expenses detail'!$D3,'Expenses detail'!$B3,$A21,'Expenses detail'!$C3,"&gt;="&amp;J$3,'Expenses detail'!$C3,"&lt;"&amp;K$3)</f>
        <v>0</v>
      </c>
      <c r="K21" s="66">
        <f>SUMIFS('Expenses detail'!$D3,'Expenses detail'!$B3,$A21,'Expenses detail'!$C3,"&gt;="&amp;K$3,'Expenses detail'!$C3,"&lt;"&amp;L$3)</f>
        <v>0</v>
      </c>
      <c r="L21" s="66">
        <f>SUMIFS('Expenses detail'!$D3,'Expenses detail'!$B3,$A21,'Expenses detail'!$C3,"&gt;="&amp;L$3,'Expenses detail'!$C3,"&lt;"&amp;M$3)</f>
        <v>0</v>
      </c>
      <c r="M21" s="66">
        <f>SUMIFS('Expenses detail'!$D3,'Expenses detail'!$B3,$A21,'Expenses detail'!$C3,"&gt;="&amp;M$3,'Expenses detail'!$C3,"&lt;"&amp;N$3)</f>
        <v>0</v>
      </c>
      <c r="N21" s="85">
        <f t="shared" si="3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ht="12.75" customHeight="1">
      <c r="A22" s="81" t="s">
        <v>65</v>
      </c>
      <c r="B22" s="84">
        <f>SUMIFS('Expenses detail'!$D3,'Expenses detail'!$B3,$A22,'Expenses detail'!$C3,"&gt;="&amp;B$3,'Expenses detail'!$C3,"&lt;"&amp;C$3)</f>
        <v>0</v>
      </c>
      <c r="C22" s="66">
        <f>SUMIFS('Expenses detail'!$D3,'Expenses detail'!$B3,$A22,'Expenses detail'!$C3,"&gt;="&amp;C$3,'Expenses detail'!$C3,"&lt;"&amp;D$3)</f>
        <v>0</v>
      </c>
      <c r="D22" s="66">
        <f>SUMIFS('Expenses detail'!$D3,'Expenses detail'!$B3,$A22,'Expenses detail'!$C3,"&gt;="&amp;D$3,'Expenses detail'!$C3,"&lt;"&amp;E$3)</f>
        <v>0</v>
      </c>
      <c r="E22" s="66">
        <f>SUMIFS('Expenses detail'!$D3,'Expenses detail'!$B3,$A22,'Expenses detail'!$C3,"&gt;="&amp;E$3,'Expenses detail'!$C3,"&lt;"&amp;F$3)</f>
        <v>0</v>
      </c>
      <c r="F22" s="66">
        <f>SUMIFS('Expenses detail'!$D3,'Expenses detail'!$B3,$A22,'Expenses detail'!$C3,"&gt;="&amp;F$3,'Expenses detail'!$C3,"&lt;"&amp;G$3)</f>
        <v>0</v>
      </c>
      <c r="G22" s="66">
        <f>SUMIFS('Expenses detail'!$D3,'Expenses detail'!$B3,$A22,'Expenses detail'!$C3,"&gt;="&amp;G$3,'Expenses detail'!$C3,"&lt;"&amp;H$3)</f>
        <v>0</v>
      </c>
      <c r="H22" s="66">
        <f>SUMIFS('Expenses detail'!$D3,'Expenses detail'!$B3,$A22,'Expenses detail'!$C3,"&gt;="&amp;H$3,'Expenses detail'!$C3,"&lt;"&amp;I$3)</f>
        <v>0</v>
      </c>
      <c r="I22" s="66">
        <f>SUMIFS('Expenses detail'!$D3,'Expenses detail'!$B3,$A22,'Expenses detail'!$C3,"&gt;="&amp;I$3,'Expenses detail'!$C3,"&lt;"&amp;J$3)</f>
        <v>0</v>
      </c>
      <c r="J22" s="66">
        <f>SUMIFS('Expenses detail'!$D3,'Expenses detail'!$B3,$A22,'Expenses detail'!$C3,"&gt;="&amp;J$3,'Expenses detail'!$C3,"&lt;"&amp;K$3)</f>
        <v>0</v>
      </c>
      <c r="K22" s="66">
        <f>SUMIFS('Expenses detail'!$D3,'Expenses detail'!$B3,$A22,'Expenses detail'!$C3,"&gt;="&amp;K$3,'Expenses detail'!$C3,"&lt;"&amp;L$3)</f>
        <v>0</v>
      </c>
      <c r="L22" s="66">
        <f>SUMIFS('Expenses detail'!$D3,'Expenses detail'!$B3,$A22,'Expenses detail'!$C3,"&gt;="&amp;L$3,'Expenses detail'!$C3,"&lt;"&amp;M$3)</f>
        <v>0</v>
      </c>
      <c r="M22" s="66">
        <f>SUMIFS('Expenses detail'!$D3,'Expenses detail'!$B3,$A22,'Expenses detail'!$C3,"&gt;="&amp;M$3,'Expenses detail'!$C3,"&lt;"&amp;N$3)</f>
        <v>0</v>
      </c>
      <c r="N22" s="85">
        <f t="shared" si="3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ht="12.75" customHeight="1">
      <c r="A23" s="81" t="s">
        <v>66</v>
      </c>
      <c r="B23" s="84">
        <f>SUMIFS('Expenses detail'!$D3,'Expenses detail'!$B3,$A23,'Expenses detail'!$C3,"&gt;="&amp;B$3,'Expenses detail'!$C3,"&lt;"&amp;C$3)</f>
        <v>0</v>
      </c>
      <c r="C23" s="66">
        <f>SUMIFS('Expenses detail'!$D3,'Expenses detail'!$B3,$A23,'Expenses detail'!$C3,"&gt;="&amp;C$3,'Expenses detail'!$C3,"&lt;"&amp;D$3)</f>
        <v>0</v>
      </c>
      <c r="D23" s="66">
        <f>SUMIFS('Expenses detail'!$D3,'Expenses detail'!$B3,$A23,'Expenses detail'!$C3,"&gt;="&amp;D$3,'Expenses detail'!$C3,"&lt;"&amp;E$3)</f>
        <v>0</v>
      </c>
      <c r="E23" s="66">
        <f>SUMIFS('Expenses detail'!$D3,'Expenses detail'!$B3,$A23,'Expenses detail'!$C3,"&gt;="&amp;E$3,'Expenses detail'!$C3,"&lt;"&amp;F$3)</f>
        <v>0</v>
      </c>
      <c r="F23" s="66">
        <f>SUMIFS('Expenses detail'!$D3,'Expenses detail'!$B3,$A23,'Expenses detail'!$C3,"&gt;="&amp;F$3,'Expenses detail'!$C3,"&lt;"&amp;G$3)</f>
        <v>0</v>
      </c>
      <c r="G23" s="66">
        <f>SUMIFS('Expenses detail'!$D3,'Expenses detail'!$B3,$A23,'Expenses detail'!$C3,"&gt;="&amp;G$3,'Expenses detail'!$C3,"&lt;"&amp;H$3)</f>
        <v>0</v>
      </c>
      <c r="H23" s="66">
        <f>SUMIFS('Expenses detail'!$D3,'Expenses detail'!$B3,$A23,'Expenses detail'!$C3,"&gt;="&amp;H$3,'Expenses detail'!$C3,"&lt;"&amp;I$3)</f>
        <v>0</v>
      </c>
      <c r="I23" s="66">
        <f>SUMIFS('Expenses detail'!$D3,'Expenses detail'!$B3,$A23,'Expenses detail'!$C3,"&gt;="&amp;I$3,'Expenses detail'!$C3,"&lt;"&amp;J$3)</f>
        <v>0</v>
      </c>
      <c r="J23" s="66">
        <f>SUMIFS('Expenses detail'!$D3,'Expenses detail'!$B3,$A23,'Expenses detail'!$C3,"&gt;="&amp;J$3,'Expenses detail'!$C3,"&lt;"&amp;K$3)</f>
        <v>0</v>
      </c>
      <c r="K23" s="66">
        <f>SUMIFS('Expenses detail'!$D3,'Expenses detail'!$B3,$A23,'Expenses detail'!$C3,"&gt;="&amp;K$3,'Expenses detail'!$C3,"&lt;"&amp;L$3)</f>
        <v>0</v>
      </c>
      <c r="L23" s="66">
        <f>SUMIFS('Expenses detail'!$D3,'Expenses detail'!$B3,$A23,'Expenses detail'!$C3,"&gt;="&amp;L$3,'Expenses detail'!$C3,"&lt;"&amp;M$3)</f>
        <v>0</v>
      </c>
      <c r="M23" s="66">
        <f>SUMIFS('Expenses detail'!$D3,'Expenses detail'!$B3,$A23,'Expenses detail'!$C3,"&gt;="&amp;M$3,'Expenses detail'!$C3,"&lt;"&amp;N$3)</f>
        <v>0</v>
      </c>
      <c r="N23" s="85">
        <f t="shared" si="3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ht="12.75" customHeight="1">
      <c r="A24" s="81" t="s">
        <v>67</v>
      </c>
      <c r="B24" s="84">
        <f>SUMIFS('Expenses detail'!$D3,'Expenses detail'!$B3,$A24,'Expenses detail'!$C3,"&gt;="&amp;B$3,'Expenses detail'!$C3,"&lt;"&amp;C$3)</f>
        <v>2</v>
      </c>
      <c r="C24" s="66">
        <f>SUMIFS('Expenses detail'!$D3,'Expenses detail'!$B3,$A24,'Expenses detail'!$C3,"&gt;="&amp;C$3,'Expenses detail'!$C3,"&lt;"&amp;D$3)</f>
        <v>0</v>
      </c>
      <c r="D24" s="66">
        <f>SUMIFS('Expenses detail'!$D3,'Expenses detail'!$B3,$A24,'Expenses detail'!$C3,"&gt;="&amp;D$3,'Expenses detail'!$C3,"&lt;"&amp;E$3)</f>
        <v>0</v>
      </c>
      <c r="E24" s="66">
        <f>SUMIFS('Expenses detail'!$D3,'Expenses detail'!$B3,$A24,'Expenses detail'!$C3,"&gt;="&amp;E$3,'Expenses detail'!$C3,"&lt;"&amp;F$3)</f>
        <v>0</v>
      </c>
      <c r="F24" s="66">
        <f>SUMIFS('Expenses detail'!$D3,'Expenses detail'!$B3,$A24,'Expenses detail'!$C3,"&gt;="&amp;F$3,'Expenses detail'!$C3,"&lt;"&amp;G$3)</f>
        <v>0</v>
      </c>
      <c r="G24" s="66">
        <f>SUMIFS('Expenses detail'!$D3,'Expenses detail'!$B3,$A24,'Expenses detail'!$C3,"&gt;="&amp;G$3,'Expenses detail'!$C3,"&lt;"&amp;H$3)</f>
        <v>0</v>
      </c>
      <c r="H24" s="66">
        <f>SUMIFS('Expenses detail'!$D3,'Expenses detail'!$B3,$A24,'Expenses detail'!$C3,"&gt;="&amp;H$3,'Expenses detail'!$C3,"&lt;"&amp;I$3)</f>
        <v>0</v>
      </c>
      <c r="I24" s="66">
        <f>SUMIFS('Expenses detail'!$D3,'Expenses detail'!$B3,$A24,'Expenses detail'!$C3,"&gt;="&amp;I$3,'Expenses detail'!$C3,"&lt;"&amp;J$3)</f>
        <v>0</v>
      </c>
      <c r="J24" s="66">
        <f>SUMIFS('Expenses detail'!$D3,'Expenses detail'!$B3,$A24,'Expenses detail'!$C3,"&gt;="&amp;J$3,'Expenses detail'!$C3,"&lt;"&amp;K$3)</f>
        <v>0</v>
      </c>
      <c r="K24" s="66">
        <f>SUMIFS('Expenses detail'!$D3,'Expenses detail'!$B3,$A24,'Expenses detail'!$C3,"&gt;="&amp;K$3,'Expenses detail'!$C3,"&lt;"&amp;L$3)</f>
        <v>0</v>
      </c>
      <c r="L24" s="66">
        <f>SUMIFS('Expenses detail'!$D3,'Expenses detail'!$B3,$A24,'Expenses detail'!$C3,"&gt;="&amp;L$3,'Expenses detail'!$C3,"&lt;"&amp;M$3)</f>
        <v>0</v>
      </c>
      <c r="M24" s="66">
        <f>SUMIFS('Expenses detail'!$D3,'Expenses detail'!$B3,$A24,'Expenses detail'!$C3,"&gt;="&amp;M$3,'Expenses detail'!$C3,"&lt;"&amp;N$3)</f>
        <v>0</v>
      </c>
      <c r="N24" s="85">
        <f t="shared" si="3"/>
        <v>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ht="12.75" customHeight="1">
      <c r="A25" s="81" t="s">
        <v>68</v>
      </c>
      <c r="B25" s="84">
        <f>SUMIFS('Expenses detail'!$D3,'Expenses detail'!$B3,$A25,'Expenses detail'!$C3,"&gt;="&amp;B$3,'Expenses detail'!$C3,"&lt;"&amp;C$3)</f>
        <v>0</v>
      </c>
      <c r="C25" s="66">
        <f>SUMIFS('Expenses detail'!$D3,'Expenses detail'!$B3,$A25,'Expenses detail'!$C3,"&gt;="&amp;C$3,'Expenses detail'!$C3,"&lt;"&amp;D$3)</f>
        <v>0</v>
      </c>
      <c r="D25" s="66">
        <f>SUMIFS('Expenses detail'!$D3,'Expenses detail'!$B3,$A25,'Expenses detail'!$C3,"&gt;="&amp;D$3,'Expenses detail'!$C3,"&lt;"&amp;E$3)</f>
        <v>0</v>
      </c>
      <c r="E25" s="66">
        <f>SUMIFS('Expenses detail'!$D3,'Expenses detail'!$B3,$A25,'Expenses detail'!$C3,"&gt;="&amp;E$3,'Expenses detail'!$C3,"&lt;"&amp;F$3)</f>
        <v>0</v>
      </c>
      <c r="F25" s="66">
        <f>SUMIFS('Expenses detail'!$D3,'Expenses detail'!$B3,$A25,'Expenses detail'!$C3,"&gt;="&amp;F$3,'Expenses detail'!$C3,"&lt;"&amp;G$3)</f>
        <v>0</v>
      </c>
      <c r="G25" s="66">
        <f>SUMIFS('Expenses detail'!$D3,'Expenses detail'!$B3,$A25,'Expenses detail'!$C3,"&gt;="&amp;G$3,'Expenses detail'!$C3,"&lt;"&amp;H$3)</f>
        <v>0</v>
      </c>
      <c r="H25" s="66">
        <f>SUMIFS('Expenses detail'!$D3,'Expenses detail'!$B3,$A25,'Expenses detail'!$C3,"&gt;="&amp;H$3,'Expenses detail'!$C3,"&lt;"&amp;I$3)</f>
        <v>0</v>
      </c>
      <c r="I25" s="66">
        <f>SUMIFS('Expenses detail'!$D3,'Expenses detail'!$B3,$A25,'Expenses detail'!$C3,"&gt;="&amp;I$3,'Expenses detail'!$C3,"&lt;"&amp;J$3)</f>
        <v>0</v>
      </c>
      <c r="J25" s="66">
        <f>SUMIFS('Expenses detail'!$D3,'Expenses detail'!$B3,$A25,'Expenses detail'!$C3,"&gt;="&amp;J$3,'Expenses detail'!$C3,"&lt;"&amp;K$3)</f>
        <v>0</v>
      </c>
      <c r="K25" s="66">
        <f>SUMIFS('Expenses detail'!$D3,'Expenses detail'!$B3,$A25,'Expenses detail'!$C3,"&gt;="&amp;K$3,'Expenses detail'!$C3,"&lt;"&amp;L$3)</f>
        <v>0</v>
      </c>
      <c r="L25" s="66">
        <f>SUMIFS('Expenses detail'!$D3,'Expenses detail'!$B3,$A25,'Expenses detail'!$C3,"&gt;="&amp;L$3,'Expenses detail'!$C3,"&lt;"&amp;M$3)</f>
        <v>0</v>
      </c>
      <c r="M25" s="66">
        <f>SUMIFS('Expenses detail'!$D3,'Expenses detail'!$B3,$A25,'Expenses detail'!$C3,"&gt;="&amp;M$3,'Expenses detail'!$C3,"&lt;"&amp;N$3)</f>
        <v>0</v>
      </c>
      <c r="N25" s="85">
        <f t="shared" si="3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ht="12.75" customHeight="1">
      <c r="A26" s="81" t="s">
        <v>69</v>
      </c>
      <c r="B26" s="86">
        <f>SUMIFS('Expenses detail'!$D3,'Expenses detail'!$B3,$A26,'Expenses detail'!$C3,"&gt;="&amp;B$3,'Expenses detail'!$C3,"&lt;"&amp;C$3)</f>
        <v>0</v>
      </c>
      <c r="C26" s="70">
        <f>SUMIFS('Expenses detail'!$D3,'Expenses detail'!$B3,$A26,'Expenses detail'!$C3,"&gt;="&amp;C$3,'Expenses detail'!$C3,"&lt;"&amp;D$3)</f>
        <v>0</v>
      </c>
      <c r="D26" s="70">
        <f>SUMIFS('Expenses detail'!$D3,'Expenses detail'!$B3,$A26,'Expenses detail'!$C3,"&gt;="&amp;D$3,'Expenses detail'!$C3,"&lt;"&amp;E$3)</f>
        <v>0</v>
      </c>
      <c r="E26" s="70">
        <f>SUMIFS('Expenses detail'!$D3,'Expenses detail'!$B3,$A26,'Expenses detail'!$C3,"&gt;="&amp;E$3,'Expenses detail'!$C3,"&lt;"&amp;F$3)</f>
        <v>0</v>
      </c>
      <c r="F26" s="70">
        <f>SUMIFS('Expenses detail'!$D3,'Expenses detail'!$B3,$A26,'Expenses detail'!$C3,"&gt;="&amp;F$3,'Expenses detail'!$C3,"&lt;"&amp;G$3)</f>
        <v>0</v>
      </c>
      <c r="G26" s="70">
        <f>SUMIFS('Expenses detail'!$D3,'Expenses detail'!$B3,$A26,'Expenses detail'!$C3,"&gt;="&amp;G$3,'Expenses detail'!$C3,"&lt;"&amp;H$3)</f>
        <v>0</v>
      </c>
      <c r="H26" s="70">
        <f>SUMIFS('Expenses detail'!$D3,'Expenses detail'!$B3,$A26,'Expenses detail'!$C3,"&gt;="&amp;H$3,'Expenses detail'!$C3,"&lt;"&amp;I$3)</f>
        <v>0</v>
      </c>
      <c r="I26" s="70">
        <f>SUMIFS('Expenses detail'!$D3,'Expenses detail'!$B3,$A26,'Expenses detail'!$C3,"&gt;="&amp;I$3,'Expenses detail'!$C3,"&lt;"&amp;J$3)</f>
        <v>0</v>
      </c>
      <c r="J26" s="70">
        <f>SUMIFS('Expenses detail'!$D3,'Expenses detail'!$B3,$A26,'Expenses detail'!$C3,"&gt;="&amp;J$3,'Expenses detail'!$C3,"&lt;"&amp;K$3)</f>
        <v>0</v>
      </c>
      <c r="K26" s="70">
        <f>SUMIFS('Expenses detail'!$D3,'Expenses detail'!$B3,$A26,'Expenses detail'!$C3,"&gt;="&amp;K$3,'Expenses detail'!$C3,"&lt;"&amp;L$3)</f>
        <v>0</v>
      </c>
      <c r="L26" s="70">
        <f>SUMIFS('Expenses detail'!$D3,'Expenses detail'!$B3,$A26,'Expenses detail'!$C3,"&gt;="&amp;L$3,'Expenses detail'!$C3,"&lt;"&amp;M$3)</f>
        <v>0</v>
      </c>
      <c r="M26" s="70">
        <f>SUMIFS('Expenses detail'!$D3,'Expenses detail'!$B3,$A26,'Expenses detail'!$C3,"&gt;="&amp;M$3,'Expenses detail'!$C3,"&lt;"&amp;N$3)</f>
        <v>0</v>
      </c>
      <c r="N26" s="87">
        <f t="shared" si="3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ht="12.75" customHeight="1">
      <c r="A27" s="81" t="s">
        <v>70</v>
      </c>
      <c r="B27" s="88">
        <f>SUMIFS('Expenses detail'!$E3,'Expenses detail'!$C3,"&gt;="&amp;B$3,'Expenses detail'!$C3,"&lt;"&amp;C$3)</f>
        <v>0.1818181818</v>
      </c>
      <c r="C27" s="89">
        <f>SUMIFS('Expenses detail'!$E3,'Expenses detail'!$C3,"&gt;="&amp;C$3,'Expenses detail'!$C3,"&lt;"&amp;D$3)</f>
        <v>0</v>
      </c>
      <c r="D27" s="89">
        <f>SUMIFS('Expenses detail'!$E3,'Expenses detail'!$C3,"&gt;="&amp;D$3,'Expenses detail'!$C3,"&lt;"&amp;E$3)</f>
        <v>0</v>
      </c>
      <c r="E27" s="89">
        <f>SUMIFS('Expenses detail'!$E3,'Expenses detail'!$C3,"&gt;="&amp;E$3,'Expenses detail'!$C3,"&lt;"&amp;F$3)</f>
        <v>0</v>
      </c>
      <c r="F27" s="89">
        <f>SUMIFS('Expenses detail'!$E3,'Expenses detail'!$C3,"&gt;="&amp;F$3,'Expenses detail'!$C3,"&lt;"&amp;G$3)</f>
        <v>0</v>
      </c>
      <c r="G27" s="89">
        <f>SUMIFS('Expenses detail'!$E3,'Expenses detail'!$C3,"&gt;="&amp;G$3,'Expenses detail'!$C3,"&lt;"&amp;H$3)</f>
        <v>0</v>
      </c>
      <c r="H27" s="89">
        <f>SUMIFS('Expenses detail'!$E3,'Expenses detail'!$C3,"&gt;="&amp;H$3,'Expenses detail'!$C3,"&lt;"&amp;I$3)</f>
        <v>0</v>
      </c>
      <c r="I27" s="89">
        <f>SUMIFS('Expenses detail'!$E3,'Expenses detail'!$C3,"&gt;="&amp;I$3,'Expenses detail'!$C3,"&lt;"&amp;J$3)</f>
        <v>0</v>
      </c>
      <c r="J27" s="89">
        <f>SUMIFS('Expenses detail'!$E3,'Expenses detail'!$C3,"&gt;="&amp;J$3,'Expenses detail'!$C3,"&lt;"&amp;K$3)</f>
        <v>0</v>
      </c>
      <c r="K27" s="89">
        <f>SUMIFS('Expenses detail'!$E3,'Expenses detail'!$C3,"&gt;="&amp;K$3,'Expenses detail'!$C3,"&lt;"&amp;L$3)</f>
        <v>0</v>
      </c>
      <c r="L27" s="89">
        <f>SUMIFS('Expenses detail'!$E3,'Expenses detail'!$C3,"&gt;="&amp;L$3,'Expenses detail'!$C3,"&lt;"&amp;M$3)</f>
        <v>0</v>
      </c>
      <c r="M27" s="89">
        <f>SUMIFS('Expenses detail'!$E3,'Expenses detail'!$C3,"&gt;="&amp;M$3,'Expenses detail'!$C3,"&lt;"&amp;N$3)</f>
        <v>0</v>
      </c>
      <c r="N27" s="90">
        <f>SUM(A$27:M$27)</f>
        <v>0.1818181818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ht="12.75" customHeight="1">
      <c r="A28" s="81" t="s">
        <v>71</v>
      </c>
      <c r="B28" s="91">
        <f t="shared" ref="B28:N28" si="4">SUM(B4:B26)</f>
        <v>2</v>
      </c>
      <c r="C28" s="92">
        <f t="shared" si="4"/>
        <v>0</v>
      </c>
      <c r="D28" s="92">
        <f t="shared" si="4"/>
        <v>0</v>
      </c>
      <c r="E28" s="92">
        <f t="shared" si="4"/>
        <v>0</v>
      </c>
      <c r="F28" s="92">
        <f t="shared" si="4"/>
        <v>0</v>
      </c>
      <c r="G28" s="92">
        <f t="shared" si="4"/>
        <v>0</v>
      </c>
      <c r="H28" s="92">
        <f t="shared" si="4"/>
        <v>0</v>
      </c>
      <c r="I28" s="92">
        <f t="shared" si="4"/>
        <v>0</v>
      </c>
      <c r="J28" s="92">
        <f t="shared" si="4"/>
        <v>0</v>
      </c>
      <c r="K28" s="92">
        <f t="shared" si="4"/>
        <v>0</v>
      </c>
      <c r="L28" s="92">
        <f t="shared" si="4"/>
        <v>0</v>
      </c>
      <c r="M28" s="92">
        <f t="shared" si="4"/>
        <v>0</v>
      </c>
      <c r="N28" s="92">
        <f t="shared" si="4"/>
        <v>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 t="s">
        <v>72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79" t="s">
        <v>46</v>
      </c>
      <c r="P31" s="60">
        <v>44013.0</v>
      </c>
      <c r="Q31" s="60">
        <v>44044.0</v>
      </c>
      <c r="R31" s="60">
        <v>44075.0</v>
      </c>
      <c r="S31" s="60">
        <v>44105.0</v>
      </c>
      <c r="T31" s="60">
        <v>44136.0</v>
      </c>
      <c r="U31" s="60">
        <v>44166.0</v>
      </c>
      <c r="V31" s="60">
        <v>44197.0</v>
      </c>
      <c r="W31" s="60">
        <v>44228.0</v>
      </c>
      <c r="X31" s="60">
        <v>44256.0</v>
      </c>
      <c r="Y31" s="60">
        <v>44287.0</v>
      </c>
      <c r="Z31" s="60">
        <v>44317.0</v>
      </c>
      <c r="AA31" s="60">
        <v>44348.0</v>
      </c>
      <c r="AB31" s="3" t="s">
        <v>15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80"/>
      <c r="P32" s="62">
        <f>Cashflow!A$4</f>
        <v>44378</v>
      </c>
      <c r="Q32" s="62">
        <f t="shared" ref="Q32:R32" si="5">P$32+31</f>
        <v>44409</v>
      </c>
      <c r="R32" s="62">
        <f t="shared" si="5"/>
        <v>44440</v>
      </c>
      <c r="S32" s="62">
        <f>R$32+30</f>
        <v>44470</v>
      </c>
      <c r="T32" s="62">
        <f>S$32+31</f>
        <v>44501</v>
      </c>
      <c r="U32" s="62">
        <f>T$32+30</f>
        <v>44531</v>
      </c>
      <c r="V32" s="62">
        <f t="shared" ref="V32:W32" si="6">U$32+31</f>
        <v>44562</v>
      </c>
      <c r="W32" s="62">
        <f t="shared" si="6"/>
        <v>44593</v>
      </c>
      <c r="X32" s="62">
        <f>DATE(YEAR(W$32),MONTH(W$32)+1,DAY(W$32))</f>
        <v>44621</v>
      </c>
      <c r="Y32" s="62">
        <f>X$32+31</f>
        <v>44652</v>
      </c>
      <c r="Z32" s="62">
        <f>Y$32+30</f>
        <v>44682</v>
      </c>
      <c r="AA32" s="62">
        <f>Z$32+31</f>
        <v>44713</v>
      </c>
      <c r="AB32" s="62">
        <f>AA$32+30</f>
        <v>44743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81" t="s">
        <v>47</v>
      </c>
      <c r="P33" s="82">
        <f>SUMIFS('Expenses detail'!$M8,'Expenses detail'!$J8,$O33,'Expenses detail'!$K8,"&gt;="&amp;P$32,'Expenses detail'!$K8,"&lt;"&amp;Q$32)</f>
        <v>0</v>
      </c>
      <c r="Q33" s="64">
        <f>SUMIFS('Expenses detail'!$M8,'Expenses detail'!$J8,$O33,'Expenses detail'!$K8,"&gt;="&amp;Q$32,'Expenses detail'!$K8,"&lt;"&amp;R$32)</f>
        <v>0</v>
      </c>
      <c r="R33" s="64">
        <f>SUMIFS('Expenses detail'!$M8,'Expenses detail'!$J8,$O33,'Expenses detail'!$K8,"&gt;="&amp;R$32,'Expenses detail'!$K8,"&lt;"&amp;S$32)</f>
        <v>0</v>
      </c>
      <c r="S33" s="64">
        <f>SUMIFS('Expenses detail'!$M8,'Expenses detail'!$J8,$O33,'Expenses detail'!$K8,"&gt;="&amp;S$32,'Expenses detail'!$K8,"&lt;"&amp;T$32)</f>
        <v>0</v>
      </c>
      <c r="T33" s="64">
        <f>SUMIFS('Expenses detail'!$M8,'Expenses detail'!$J8,$O33,'Expenses detail'!$K8,"&gt;="&amp;T$32,'Expenses detail'!$K8,"&lt;"&amp;U$32)</f>
        <v>0</v>
      </c>
      <c r="U33" s="64">
        <f>SUMIFS('Expenses detail'!$M8,'Expenses detail'!$J8,$O33,'Expenses detail'!$K8,"&gt;="&amp;U$32,'Expenses detail'!$K8,"&lt;"&amp;V$32)</f>
        <v>0</v>
      </c>
      <c r="V33" s="64">
        <f>SUMIFS('Expenses detail'!$M8,'Expenses detail'!$J8,$O33,'Expenses detail'!$K8,"&gt;="&amp;V$32,'Expenses detail'!$K8,"&lt;"&amp;W$32)</f>
        <v>0</v>
      </c>
      <c r="W33" s="64">
        <f>SUMIFS('Expenses detail'!$M8,'Expenses detail'!$J8,$O33,'Expenses detail'!$K8,"&gt;="&amp;W$32,'Expenses detail'!$K8,"&lt;"&amp;X$32)</f>
        <v>0</v>
      </c>
      <c r="X33" s="64">
        <f>SUMIFS('Expenses detail'!$M8,'Expenses detail'!$J8,$O33,'Expenses detail'!$K8,"&gt;="&amp;X$32,'Expenses detail'!$K8,"&lt;"&amp;Y$32)</f>
        <v>0</v>
      </c>
      <c r="Y33" s="64">
        <f>SUMIFS('Expenses detail'!$M8,'Expenses detail'!$J8,$O33,'Expenses detail'!$K8,"&gt;="&amp;Y$32,'Expenses detail'!$K8,"&lt;"&amp;Z$32)</f>
        <v>0</v>
      </c>
      <c r="Z33" s="64">
        <f>SUMIFS('Expenses detail'!$M8,'Expenses detail'!$J8,$O33,'Expenses detail'!$K8,"&gt;="&amp;Z$32,'Expenses detail'!$K8,"&lt;"&amp;AA$32)</f>
        <v>0</v>
      </c>
      <c r="AA33" s="64">
        <f>SUMIFS('Expenses detail'!$M8,'Expenses detail'!$J8,$O33,'Expenses detail'!$K8,"&gt;="&amp;AA$32,'Expenses detail'!$K8,"&lt;"&amp;AB$32)</f>
        <v>0</v>
      </c>
      <c r="AB33" s="83">
        <f t="shared" ref="AB33:AB55" si="7">SUM(P33:AA33)</f>
        <v>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81" t="s">
        <v>48</v>
      </c>
      <c r="P34" s="84">
        <f>SUMIFS('Expenses detail'!$M8,'Expenses detail'!$J8,$O34,'Expenses detail'!$K8,"&gt;="&amp;P$32,'Expenses detail'!$K8,"&lt;"&amp;Q$32)</f>
        <v>0</v>
      </c>
      <c r="Q34" s="66">
        <f>SUMIFS('Expenses detail'!$M8,'Expenses detail'!$J8,$O34,'Expenses detail'!$K8,"&gt;="&amp;Q$32,'Expenses detail'!$K8,"&lt;"&amp;R$32)</f>
        <v>0</v>
      </c>
      <c r="R34" s="66">
        <f>SUMIFS('Expenses detail'!$M8,'Expenses detail'!$J8,$O34,'Expenses detail'!$K8,"&gt;="&amp;R$32,'Expenses detail'!$K8,"&lt;"&amp;S$32)</f>
        <v>0</v>
      </c>
      <c r="S34" s="66">
        <f>SUMIFS('Expenses detail'!$M8,'Expenses detail'!$J8,$O34,'Expenses detail'!$K8,"&gt;="&amp;S$32,'Expenses detail'!$K8,"&lt;"&amp;T$32)</f>
        <v>0</v>
      </c>
      <c r="T34" s="66">
        <f>SUMIFS('Expenses detail'!$M8,'Expenses detail'!$J8,$O34,'Expenses detail'!$K8,"&gt;="&amp;T$32,'Expenses detail'!$K8,"&lt;"&amp;U$32)</f>
        <v>0</v>
      </c>
      <c r="U34" s="66">
        <f>SUMIFS('Expenses detail'!$M8,'Expenses detail'!$J8,$O34,'Expenses detail'!$K8,"&gt;="&amp;U$32,'Expenses detail'!$K8,"&lt;"&amp;V$32)</f>
        <v>0</v>
      </c>
      <c r="V34" s="66">
        <f>SUMIFS('Expenses detail'!$M8,'Expenses detail'!$J8,$O34,'Expenses detail'!$K8,"&gt;="&amp;V$32,'Expenses detail'!$K8,"&lt;"&amp;W$32)</f>
        <v>0</v>
      </c>
      <c r="W34" s="66">
        <f>SUMIFS('Expenses detail'!$M8,'Expenses detail'!$J8,$O34,'Expenses detail'!$K8,"&gt;="&amp;W$32,'Expenses detail'!$K8,"&lt;"&amp;X$32)</f>
        <v>0</v>
      </c>
      <c r="X34" s="66">
        <f>SUMIFS('Expenses detail'!$M8,'Expenses detail'!$J8,$O34,'Expenses detail'!$K8,"&gt;="&amp;X$32,'Expenses detail'!$K8,"&lt;"&amp;Y$32)</f>
        <v>0</v>
      </c>
      <c r="Y34" s="66">
        <f>SUMIFS('Expenses detail'!$M8,'Expenses detail'!$J8,$O34,'Expenses detail'!$K8,"&gt;="&amp;Y$32,'Expenses detail'!$K8,"&lt;"&amp;Z$32)</f>
        <v>0</v>
      </c>
      <c r="Z34" s="66">
        <f>SUMIFS('Expenses detail'!$M8,'Expenses detail'!$J8,$O34,'Expenses detail'!$K8,"&gt;="&amp;Z$32,'Expenses detail'!$K8,"&lt;"&amp;AA$32)</f>
        <v>0</v>
      </c>
      <c r="AA34" s="66">
        <f>SUMIFS('Expenses detail'!$M8,'Expenses detail'!$J8,$O34,'Expenses detail'!$K8,"&gt;="&amp;AA$32,'Expenses detail'!$K8,"&lt;"&amp;AB$32)</f>
        <v>0</v>
      </c>
      <c r="AB34" s="85">
        <f t="shared" si="7"/>
        <v>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81" t="s">
        <v>49</v>
      </c>
      <c r="P35" s="84">
        <f>SUMIFS('Expenses detail'!$M8,'Expenses detail'!$J8,$O35,'Expenses detail'!$K8,"&gt;="&amp;P$32,'Expenses detail'!$K8,"&lt;"&amp;Q$32)</f>
        <v>0</v>
      </c>
      <c r="Q35" s="66">
        <f>SUMIFS('Expenses detail'!$M8,'Expenses detail'!$J8,$O35,'Expenses detail'!$K8,"&gt;="&amp;Q$32,'Expenses detail'!$K8,"&lt;"&amp;R$32)</f>
        <v>0</v>
      </c>
      <c r="R35" s="66">
        <f>SUMIFS('Expenses detail'!$M8,'Expenses detail'!$J8,$O35,'Expenses detail'!$K8,"&gt;="&amp;R$32,'Expenses detail'!$K8,"&lt;"&amp;S$32)</f>
        <v>0</v>
      </c>
      <c r="S35" s="66">
        <f>SUMIFS('Expenses detail'!$M8,'Expenses detail'!$J8,$O35,'Expenses detail'!$K8,"&gt;="&amp;S$32,'Expenses detail'!$K8,"&lt;"&amp;T$32)</f>
        <v>0</v>
      </c>
      <c r="T35" s="66">
        <f>SUMIFS('Expenses detail'!$M8,'Expenses detail'!$J8,$O35,'Expenses detail'!$K8,"&gt;="&amp;T$32,'Expenses detail'!$K8,"&lt;"&amp;U$32)</f>
        <v>0</v>
      </c>
      <c r="U35" s="66">
        <f>SUMIFS('Expenses detail'!$M8,'Expenses detail'!$J8,$O35,'Expenses detail'!$K8,"&gt;="&amp;U$32,'Expenses detail'!$K8,"&lt;"&amp;V$32)</f>
        <v>0</v>
      </c>
      <c r="V35" s="66">
        <f>SUMIFS('Expenses detail'!$M8,'Expenses detail'!$J8,$O35,'Expenses detail'!$K8,"&gt;="&amp;V$32,'Expenses detail'!$K8,"&lt;"&amp;W$32)</f>
        <v>0</v>
      </c>
      <c r="W35" s="66">
        <f>SUMIFS('Expenses detail'!$M8,'Expenses detail'!$J8,$O35,'Expenses detail'!$K8,"&gt;="&amp;W$32,'Expenses detail'!$K8,"&lt;"&amp;X$32)</f>
        <v>0</v>
      </c>
      <c r="X35" s="66">
        <f>SUMIFS('Expenses detail'!$M8,'Expenses detail'!$J8,$O35,'Expenses detail'!$K8,"&gt;="&amp;X$32,'Expenses detail'!$K8,"&lt;"&amp;Y$32)</f>
        <v>0</v>
      </c>
      <c r="Y35" s="66">
        <f>SUMIFS('Expenses detail'!$M8,'Expenses detail'!$J8,$O35,'Expenses detail'!$K8,"&gt;="&amp;Y$32,'Expenses detail'!$K8,"&lt;"&amp;Z$32)</f>
        <v>0</v>
      </c>
      <c r="Z35" s="66">
        <f>SUMIFS('Expenses detail'!$M8,'Expenses detail'!$J8,$O35,'Expenses detail'!$K8,"&gt;="&amp;Z$32,'Expenses detail'!$K8,"&lt;"&amp;AA$32)</f>
        <v>0</v>
      </c>
      <c r="AA35" s="66">
        <f>SUMIFS('Expenses detail'!$M8,'Expenses detail'!$J8,$O35,'Expenses detail'!$K8,"&gt;="&amp;AA$32,'Expenses detail'!$K8,"&lt;"&amp;AB$32)</f>
        <v>0</v>
      </c>
      <c r="AB35" s="85">
        <f t="shared" si="7"/>
        <v>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81" t="s">
        <v>50</v>
      </c>
      <c r="P36" s="84">
        <f>SUMIFS('Expenses detail'!$M8,'Expenses detail'!$J8,$O36,'Expenses detail'!$K8,"&gt;="&amp;P$32,'Expenses detail'!$K8,"&lt;"&amp;Q$32)</f>
        <v>0</v>
      </c>
      <c r="Q36" s="66">
        <f>SUMIFS('Expenses detail'!$M8,'Expenses detail'!$J8,$O36,'Expenses detail'!$K8,"&gt;="&amp;Q$32,'Expenses detail'!$K8,"&lt;"&amp;R$32)</f>
        <v>0</v>
      </c>
      <c r="R36" s="66">
        <f>SUMIFS('Expenses detail'!$M8,'Expenses detail'!$J8,$O36,'Expenses detail'!$K8,"&gt;="&amp;R$32,'Expenses detail'!$K8,"&lt;"&amp;S$32)</f>
        <v>0</v>
      </c>
      <c r="S36" s="66">
        <f>SUMIFS('Expenses detail'!$M8,'Expenses detail'!$J8,$O36,'Expenses detail'!$K8,"&gt;="&amp;S$32,'Expenses detail'!$K8,"&lt;"&amp;T$32)</f>
        <v>0</v>
      </c>
      <c r="T36" s="66">
        <f>SUMIFS('Expenses detail'!$M8,'Expenses detail'!$J8,$O36,'Expenses detail'!$K8,"&gt;="&amp;T$32,'Expenses detail'!$K8,"&lt;"&amp;U$32)</f>
        <v>0</v>
      </c>
      <c r="U36" s="66">
        <f>SUMIFS('Expenses detail'!$M8,'Expenses detail'!$J8,$O36,'Expenses detail'!$K8,"&gt;="&amp;U$32,'Expenses detail'!$K8,"&lt;"&amp;V$32)</f>
        <v>0</v>
      </c>
      <c r="V36" s="66">
        <f>SUMIFS('Expenses detail'!$M8,'Expenses detail'!$J8,$O36,'Expenses detail'!$K8,"&gt;="&amp;V$32,'Expenses detail'!$K8,"&lt;"&amp;W$32)</f>
        <v>0</v>
      </c>
      <c r="W36" s="66">
        <f>SUMIFS('Expenses detail'!$M8,'Expenses detail'!$J8,$O36,'Expenses detail'!$K8,"&gt;="&amp;W$32,'Expenses detail'!$K8,"&lt;"&amp;X$32)</f>
        <v>0</v>
      </c>
      <c r="X36" s="66">
        <f>SUMIFS('Expenses detail'!$M8,'Expenses detail'!$J8,$O36,'Expenses detail'!$K8,"&gt;="&amp;X$32,'Expenses detail'!$K8,"&lt;"&amp;Y$32)</f>
        <v>0</v>
      </c>
      <c r="Y36" s="66">
        <f>SUMIFS('Expenses detail'!$M8,'Expenses detail'!$J8,$O36,'Expenses detail'!$K8,"&gt;="&amp;Y$32,'Expenses detail'!$K8,"&lt;"&amp;Z$32)</f>
        <v>0</v>
      </c>
      <c r="Z36" s="66">
        <f>SUMIFS('Expenses detail'!$M8,'Expenses detail'!$J8,$O36,'Expenses detail'!$K8,"&gt;="&amp;Z$32,'Expenses detail'!$K8,"&lt;"&amp;AA$32)</f>
        <v>0</v>
      </c>
      <c r="AA36" s="66">
        <f>SUMIFS('Expenses detail'!$M8,'Expenses detail'!$J8,$O36,'Expenses detail'!$K8,"&gt;="&amp;AA$32,'Expenses detail'!$K8,"&lt;"&amp;AB$32)</f>
        <v>0</v>
      </c>
      <c r="AB36" s="85">
        <f t="shared" si="7"/>
        <v>0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81" t="s">
        <v>51</v>
      </c>
      <c r="P37" s="84">
        <f>SUMIFS('Expenses detail'!$M8,'Expenses detail'!$J8,$O37,'Expenses detail'!$K8,"&gt;="&amp;P$32,'Expenses detail'!$K8,"&lt;"&amp;Q$32)</f>
        <v>0</v>
      </c>
      <c r="Q37" s="66">
        <f>SUMIFS('Expenses detail'!$M8,'Expenses detail'!$J8,$O37,'Expenses detail'!$K8,"&gt;="&amp;Q$32,'Expenses detail'!$K8,"&lt;"&amp;R$32)</f>
        <v>0</v>
      </c>
      <c r="R37" s="66">
        <f>SUMIFS('Expenses detail'!$M8,'Expenses detail'!$J8,$O37,'Expenses detail'!$K8,"&gt;="&amp;R$32,'Expenses detail'!$K8,"&lt;"&amp;S$32)</f>
        <v>0</v>
      </c>
      <c r="S37" s="66">
        <f>SUMIFS('Expenses detail'!$M8,'Expenses detail'!$J8,$O37,'Expenses detail'!$K8,"&gt;="&amp;S$32,'Expenses detail'!$K8,"&lt;"&amp;T$32)</f>
        <v>0</v>
      </c>
      <c r="T37" s="66">
        <f>SUMIFS('Expenses detail'!$M8,'Expenses detail'!$J8,$O37,'Expenses detail'!$K8,"&gt;="&amp;T$32,'Expenses detail'!$K8,"&lt;"&amp;U$32)</f>
        <v>0</v>
      </c>
      <c r="U37" s="66">
        <f>SUMIFS('Expenses detail'!$M8,'Expenses detail'!$J8,$O37,'Expenses detail'!$K8,"&gt;="&amp;U$32,'Expenses detail'!$K8,"&lt;"&amp;V$32)</f>
        <v>0</v>
      </c>
      <c r="V37" s="66">
        <f>SUMIFS('Expenses detail'!$M8,'Expenses detail'!$J8,$O37,'Expenses detail'!$K8,"&gt;="&amp;V$32,'Expenses detail'!$K8,"&lt;"&amp;W$32)</f>
        <v>0</v>
      </c>
      <c r="W37" s="66">
        <f>SUMIFS('Expenses detail'!$M8,'Expenses detail'!$J8,$O37,'Expenses detail'!$K8,"&gt;="&amp;W$32,'Expenses detail'!$K8,"&lt;"&amp;X$32)</f>
        <v>0</v>
      </c>
      <c r="X37" s="66">
        <f>SUMIFS('Expenses detail'!$M8,'Expenses detail'!$J8,$O37,'Expenses detail'!$K8,"&gt;="&amp;X$32,'Expenses detail'!$K8,"&lt;"&amp;Y$32)</f>
        <v>0</v>
      </c>
      <c r="Y37" s="66">
        <f>SUMIFS('Expenses detail'!$M8,'Expenses detail'!$J8,$O37,'Expenses detail'!$K8,"&gt;="&amp;Y$32,'Expenses detail'!$K8,"&lt;"&amp;Z$32)</f>
        <v>0</v>
      </c>
      <c r="Z37" s="66">
        <f>SUMIFS('Expenses detail'!$M8,'Expenses detail'!$J8,$O37,'Expenses detail'!$K8,"&gt;="&amp;Z$32,'Expenses detail'!$K8,"&lt;"&amp;AA$32)</f>
        <v>0</v>
      </c>
      <c r="AA37" s="66">
        <f>SUMIFS('Expenses detail'!$M8,'Expenses detail'!$J8,$O37,'Expenses detail'!$K8,"&gt;="&amp;AA$32,'Expenses detail'!$K8,"&lt;"&amp;AB$32)</f>
        <v>0</v>
      </c>
      <c r="AB37" s="85">
        <f t="shared" si="7"/>
        <v>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81" t="s">
        <v>52</v>
      </c>
      <c r="P38" s="84">
        <f>SUMIFS('Expenses detail'!$M8,'Expenses detail'!$J8,$O38,'Expenses detail'!$K8,"&gt;="&amp;P$32,'Expenses detail'!$K8,"&lt;"&amp;Q$32)</f>
        <v>0</v>
      </c>
      <c r="Q38" s="66">
        <f>SUMIFS('Expenses detail'!$M8,'Expenses detail'!$J8,$O38,'Expenses detail'!$K8,"&gt;="&amp;Q$32,'Expenses detail'!$K8,"&lt;"&amp;R$32)</f>
        <v>0</v>
      </c>
      <c r="R38" s="66">
        <f>SUMIFS('Expenses detail'!$M8,'Expenses detail'!$J8,$O38,'Expenses detail'!$K8,"&gt;="&amp;R$32,'Expenses detail'!$K8,"&lt;"&amp;S$32)</f>
        <v>0</v>
      </c>
      <c r="S38" s="66">
        <f>SUMIFS('Expenses detail'!$M8,'Expenses detail'!$J8,$O38,'Expenses detail'!$K8,"&gt;="&amp;S$32,'Expenses detail'!$K8,"&lt;"&amp;T$32)</f>
        <v>0</v>
      </c>
      <c r="T38" s="66">
        <f>SUMIFS('Expenses detail'!$M8,'Expenses detail'!$J8,$O38,'Expenses detail'!$K8,"&gt;="&amp;T$32,'Expenses detail'!$K8,"&lt;"&amp;U$32)</f>
        <v>0</v>
      </c>
      <c r="U38" s="66">
        <f>SUMIFS('Expenses detail'!$M8,'Expenses detail'!$J8,$O38,'Expenses detail'!$K8,"&gt;="&amp;U$32,'Expenses detail'!$K8,"&lt;"&amp;V$32)</f>
        <v>0</v>
      </c>
      <c r="V38" s="66">
        <f>SUMIFS('Expenses detail'!$M8,'Expenses detail'!$J8,$O38,'Expenses detail'!$K8,"&gt;="&amp;V$32,'Expenses detail'!$K8,"&lt;"&amp;W$32)</f>
        <v>0</v>
      </c>
      <c r="W38" s="66">
        <f>SUMIFS('Expenses detail'!$M8,'Expenses detail'!$J8,$O38,'Expenses detail'!$K8,"&gt;="&amp;W$32,'Expenses detail'!$K8,"&lt;"&amp;X$32)</f>
        <v>0</v>
      </c>
      <c r="X38" s="66">
        <f>SUMIFS('Expenses detail'!$M8,'Expenses detail'!$J8,$O38,'Expenses detail'!$K8,"&gt;="&amp;X$32,'Expenses detail'!$K8,"&lt;"&amp;Y$32)</f>
        <v>0</v>
      </c>
      <c r="Y38" s="66">
        <f>SUMIFS('Expenses detail'!$M8,'Expenses detail'!$J8,$O38,'Expenses detail'!$K8,"&gt;="&amp;Y$32,'Expenses detail'!$K8,"&lt;"&amp;Z$32)</f>
        <v>0</v>
      </c>
      <c r="Z38" s="66">
        <f>SUMIFS('Expenses detail'!$M8,'Expenses detail'!$J8,$O38,'Expenses detail'!$K8,"&gt;="&amp;Z$32,'Expenses detail'!$K8,"&lt;"&amp;AA$32)</f>
        <v>0</v>
      </c>
      <c r="AA38" s="66">
        <f>SUMIFS('Expenses detail'!$M8,'Expenses detail'!$J8,$O38,'Expenses detail'!$K8,"&gt;="&amp;AA$32,'Expenses detail'!$K8,"&lt;"&amp;AB$32)</f>
        <v>0</v>
      </c>
      <c r="AB38" s="85">
        <f t="shared" si="7"/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81" t="s">
        <v>53</v>
      </c>
      <c r="P39" s="84">
        <f>SUMIFS('Expenses detail'!$M8,'Expenses detail'!$J8,$O39,'Expenses detail'!$K8,"&gt;="&amp;P$32,'Expenses detail'!$K8,"&lt;"&amp;Q$32)</f>
        <v>0</v>
      </c>
      <c r="Q39" s="66">
        <f>SUMIFS('Expenses detail'!$M8,'Expenses detail'!$J8,$O39,'Expenses detail'!$K8,"&gt;="&amp;Q$32,'Expenses detail'!$K8,"&lt;"&amp;R$32)</f>
        <v>0</v>
      </c>
      <c r="R39" s="66">
        <f>SUMIFS('Expenses detail'!$M8,'Expenses detail'!$J8,$O39,'Expenses detail'!$K8,"&gt;="&amp;R$32,'Expenses detail'!$K8,"&lt;"&amp;S$32)</f>
        <v>0</v>
      </c>
      <c r="S39" s="66">
        <f>SUMIFS('Expenses detail'!$M8,'Expenses detail'!$J8,$O39,'Expenses detail'!$K8,"&gt;="&amp;S$32,'Expenses detail'!$K8,"&lt;"&amp;T$32)</f>
        <v>0</v>
      </c>
      <c r="T39" s="66">
        <f>SUMIFS('Expenses detail'!$M8,'Expenses detail'!$J8,$O39,'Expenses detail'!$K8,"&gt;="&amp;T$32,'Expenses detail'!$K8,"&lt;"&amp;U$32)</f>
        <v>0</v>
      </c>
      <c r="U39" s="66">
        <f>SUMIFS('Expenses detail'!$M8,'Expenses detail'!$J8,$O39,'Expenses detail'!$K8,"&gt;="&amp;U$32,'Expenses detail'!$K8,"&lt;"&amp;V$32)</f>
        <v>0</v>
      </c>
      <c r="V39" s="66">
        <f>SUMIFS('Expenses detail'!$M8,'Expenses detail'!$J8,$O39,'Expenses detail'!$K8,"&gt;="&amp;V$32,'Expenses detail'!$K8,"&lt;"&amp;W$32)</f>
        <v>0</v>
      </c>
      <c r="W39" s="66">
        <f>SUMIFS('Expenses detail'!$M8,'Expenses detail'!$J8,$O39,'Expenses detail'!$K8,"&gt;="&amp;W$32,'Expenses detail'!$K8,"&lt;"&amp;X$32)</f>
        <v>0</v>
      </c>
      <c r="X39" s="66">
        <f>SUMIFS('Expenses detail'!$M8,'Expenses detail'!$J8,$O39,'Expenses detail'!$K8,"&gt;="&amp;X$32,'Expenses detail'!$K8,"&lt;"&amp;Y$32)</f>
        <v>0</v>
      </c>
      <c r="Y39" s="66">
        <f>SUMIFS('Expenses detail'!$M8,'Expenses detail'!$J8,$O39,'Expenses detail'!$K8,"&gt;="&amp;Y$32,'Expenses detail'!$K8,"&lt;"&amp;Z$32)</f>
        <v>0</v>
      </c>
      <c r="Z39" s="66">
        <f>SUMIFS('Expenses detail'!$M8,'Expenses detail'!$J8,$O39,'Expenses detail'!$K8,"&gt;="&amp;Z$32,'Expenses detail'!$K8,"&lt;"&amp;AA$32)</f>
        <v>0</v>
      </c>
      <c r="AA39" s="66">
        <f>SUMIFS('Expenses detail'!$M8,'Expenses detail'!$J8,$O39,'Expenses detail'!$K8,"&gt;="&amp;AA$32,'Expenses detail'!$K8,"&lt;"&amp;AB$32)</f>
        <v>0</v>
      </c>
      <c r="AB39" s="85">
        <f t="shared" si="7"/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81" t="s">
        <v>54</v>
      </c>
      <c r="P40" s="84">
        <f>SUMIFS('Expenses detail'!$M8,'Expenses detail'!$J8,$O40,'Expenses detail'!$K8,"&gt;="&amp;P$32,'Expenses detail'!$K8,"&lt;"&amp;Q$32)</f>
        <v>0</v>
      </c>
      <c r="Q40" s="66">
        <f>SUMIFS('Expenses detail'!$M8,'Expenses detail'!$J8,$O40,'Expenses detail'!$K8,"&gt;="&amp;Q$32,'Expenses detail'!$K8,"&lt;"&amp;R$32)</f>
        <v>0</v>
      </c>
      <c r="R40" s="66">
        <f>SUMIFS('Expenses detail'!$M8,'Expenses detail'!$J8,$O40,'Expenses detail'!$K8,"&gt;="&amp;R$32,'Expenses detail'!$K8,"&lt;"&amp;S$32)</f>
        <v>0</v>
      </c>
      <c r="S40" s="66">
        <f>SUMIFS('Expenses detail'!$M8,'Expenses detail'!$J8,$O40,'Expenses detail'!$K8,"&gt;="&amp;S$32,'Expenses detail'!$K8,"&lt;"&amp;T$32)</f>
        <v>0</v>
      </c>
      <c r="T40" s="66">
        <f>SUMIFS('Expenses detail'!$M8,'Expenses detail'!$J8,$O40,'Expenses detail'!$K8,"&gt;="&amp;T$32,'Expenses detail'!$K8,"&lt;"&amp;U$32)</f>
        <v>0</v>
      </c>
      <c r="U40" s="66">
        <f>SUMIFS('Expenses detail'!$M8,'Expenses detail'!$J8,$O40,'Expenses detail'!$K8,"&gt;="&amp;U$32,'Expenses detail'!$K8,"&lt;"&amp;V$32)</f>
        <v>0</v>
      </c>
      <c r="V40" s="66">
        <f>SUMIFS('Expenses detail'!$M8,'Expenses detail'!$J8,$O40,'Expenses detail'!$K8,"&gt;="&amp;V$32,'Expenses detail'!$K8,"&lt;"&amp;W$32)</f>
        <v>0</v>
      </c>
      <c r="W40" s="66">
        <f>SUMIFS('Expenses detail'!$M8,'Expenses detail'!$J8,$O40,'Expenses detail'!$K8,"&gt;="&amp;W$32,'Expenses detail'!$K8,"&lt;"&amp;X$32)</f>
        <v>0</v>
      </c>
      <c r="X40" s="66">
        <f>SUMIFS('Expenses detail'!$M8,'Expenses detail'!$J8,$O40,'Expenses detail'!$K8,"&gt;="&amp;X$32,'Expenses detail'!$K8,"&lt;"&amp;Y$32)</f>
        <v>0</v>
      </c>
      <c r="Y40" s="66">
        <f>SUMIFS('Expenses detail'!$M8,'Expenses detail'!$J8,$O40,'Expenses detail'!$K8,"&gt;="&amp;Y$32,'Expenses detail'!$K8,"&lt;"&amp;Z$32)</f>
        <v>0</v>
      </c>
      <c r="Z40" s="66">
        <f>SUMIFS('Expenses detail'!$M8,'Expenses detail'!$J8,$O40,'Expenses detail'!$K8,"&gt;="&amp;Z$32,'Expenses detail'!$K8,"&lt;"&amp;AA$32)</f>
        <v>0</v>
      </c>
      <c r="AA40" s="66">
        <f>SUMIFS('Expenses detail'!$M8,'Expenses detail'!$J8,$O40,'Expenses detail'!$K8,"&gt;="&amp;AA$32,'Expenses detail'!$K8,"&lt;"&amp;AB$32)</f>
        <v>0</v>
      </c>
      <c r="AB40" s="85">
        <f t="shared" si="7"/>
        <v>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81" t="s">
        <v>55</v>
      </c>
      <c r="P41" s="84">
        <f>SUMIFS('Expenses detail'!$M8,'Expenses detail'!$J8,$O41,'Expenses detail'!$K8,"&gt;="&amp;P$32,'Expenses detail'!$K8,"&lt;"&amp;Q$32)</f>
        <v>0</v>
      </c>
      <c r="Q41" s="66">
        <f>SUMIFS('Expenses detail'!$M8,'Expenses detail'!$J8,$O41,'Expenses detail'!$K8,"&gt;="&amp;Q$32,'Expenses detail'!$K8,"&lt;"&amp;R$32)</f>
        <v>0</v>
      </c>
      <c r="R41" s="66">
        <f>SUMIFS('Expenses detail'!$M8,'Expenses detail'!$J8,$O41,'Expenses detail'!$K8,"&gt;="&amp;R$32,'Expenses detail'!$K8,"&lt;"&amp;S$32)</f>
        <v>0</v>
      </c>
      <c r="S41" s="66">
        <f>SUMIFS('Expenses detail'!$M8,'Expenses detail'!$J8,$O41,'Expenses detail'!$K8,"&gt;="&amp;S$32,'Expenses detail'!$K8,"&lt;"&amp;T$32)</f>
        <v>0</v>
      </c>
      <c r="T41" s="66">
        <f>SUMIFS('Expenses detail'!$M8,'Expenses detail'!$J8,$O41,'Expenses detail'!$K8,"&gt;="&amp;T$32,'Expenses detail'!$K8,"&lt;"&amp;U$32)</f>
        <v>0</v>
      </c>
      <c r="U41" s="66">
        <f>SUMIFS('Expenses detail'!$M8,'Expenses detail'!$J8,$O41,'Expenses detail'!$K8,"&gt;="&amp;U$32,'Expenses detail'!$K8,"&lt;"&amp;V$32)</f>
        <v>0</v>
      </c>
      <c r="V41" s="66">
        <f>SUMIFS('Expenses detail'!$M8,'Expenses detail'!$J8,$O41,'Expenses detail'!$K8,"&gt;="&amp;V$32,'Expenses detail'!$K8,"&lt;"&amp;W$32)</f>
        <v>0</v>
      </c>
      <c r="W41" s="66">
        <f>SUMIFS('Expenses detail'!$M8,'Expenses detail'!$J8,$O41,'Expenses detail'!$K8,"&gt;="&amp;W$32,'Expenses detail'!$K8,"&lt;"&amp;X$32)</f>
        <v>0</v>
      </c>
      <c r="X41" s="66">
        <f>SUMIFS('Expenses detail'!$M8,'Expenses detail'!$J8,$O41,'Expenses detail'!$K8,"&gt;="&amp;X$32,'Expenses detail'!$K8,"&lt;"&amp;Y$32)</f>
        <v>0</v>
      </c>
      <c r="Y41" s="66">
        <f>SUMIFS('Expenses detail'!$M8,'Expenses detail'!$J8,$O41,'Expenses detail'!$K8,"&gt;="&amp;Y$32,'Expenses detail'!$K8,"&lt;"&amp;Z$32)</f>
        <v>0</v>
      </c>
      <c r="Z41" s="66">
        <f>SUMIFS('Expenses detail'!$M8,'Expenses detail'!$J8,$O41,'Expenses detail'!$K8,"&gt;="&amp;Z$32,'Expenses detail'!$K8,"&lt;"&amp;AA$32)</f>
        <v>0</v>
      </c>
      <c r="AA41" s="66">
        <f>SUMIFS('Expenses detail'!$M8,'Expenses detail'!$J8,$O41,'Expenses detail'!$K8,"&gt;="&amp;AA$32,'Expenses detail'!$K8,"&lt;"&amp;AB$32)</f>
        <v>0</v>
      </c>
      <c r="AB41" s="85">
        <f t="shared" si="7"/>
        <v>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81" t="s">
        <v>56</v>
      </c>
      <c r="P42" s="84">
        <f>SUMIFS('Expenses detail'!$M8,'Expenses detail'!$J8,$O42,'Expenses detail'!$K8,"&gt;="&amp;P$32,'Expenses detail'!$K8,"&lt;"&amp;Q$32)</f>
        <v>0</v>
      </c>
      <c r="Q42" s="66">
        <f>SUMIFS('Expenses detail'!$M8,'Expenses detail'!$J8,$O42,'Expenses detail'!$K8,"&gt;="&amp;Q$32,'Expenses detail'!$K8,"&lt;"&amp;R$32)</f>
        <v>0</v>
      </c>
      <c r="R42" s="66">
        <f>SUMIFS('Expenses detail'!$M8,'Expenses detail'!$J8,$O42,'Expenses detail'!$K8,"&gt;="&amp;R$32,'Expenses detail'!$K8,"&lt;"&amp;S$32)</f>
        <v>0</v>
      </c>
      <c r="S42" s="66">
        <f>SUMIFS('Expenses detail'!$M8,'Expenses detail'!$J8,$O42,'Expenses detail'!$K8,"&gt;="&amp;S$32,'Expenses detail'!$K8,"&lt;"&amp;T$32)</f>
        <v>0</v>
      </c>
      <c r="T42" s="66">
        <f>SUMIFS('Expenses detail'!$M8,'Expenses detail'!$J8,$O42,'Expenses detail'!$K8,"&gt;="&amp;T$32,'Expenses detail'!$K8,"&lt;"&amp;U$32)</f>
        <v>0</v>
      </c>
      <c r="U42" s="66">
        <f>SUMIFS('Expenses detail'!$M8,'Expenses detail'!$J8,$O42,'Expenses detail'!$K8,"&gt;="&amp;U$32,'Expenses detail'!$K8,"&lt;"&amp;V$32)</f>
        <v>0</v>
      </c>
      <c r="V42" s="66">
        <f>SUMIFS('Expenses detail'!$M8,'Expenses detail'!$J8,$O42,'Expenses detail'!$K8,"&gt;="&amp;V$32,'Expenses detail'!$K8,"&lt;"&amp;W$32)</f>
        <v>0</v>
      </c>
      <c r="W42" s="66">
        <f>SUMIFS('Expenses detail'!$M8,'Expenses detail'!$J8,$O42,'Expenses detail'!$K8,"&gt;="&amp;W$32,'Expenses detail'!$K8,"&lt;"&amp;X$32)</f>
        <v>0</v>
      </c>
      <c r="X42" s="66">
        <f>SUMIFS('Expenses detail'!$M8,'Expenses detail'!$J8,$O42,'Expenses detail'!$K8,"&gt;="&amp;X$32,'Expenses detail'!$K8,"&lt;"&amp;Y$32)</f>
        <v>0</v>
      </c>
      <c r="Y42" s="66">
        <f>SUMIFS('Expenses detail'!$M8,'Expenses detail'!$J8,$O42,'Expenses detail'!$K8,"&gt;="&amp;Y$32,'Expenses detail'!$K8,"&lt;"&amp;Z$32)</f>
        <v>0</v>
      </c>
      <c r="Z42" s="66">
        <f>SUMIFS('Expenses detail'!$M8,'Expenses detail'!$J8,$O42,'Expenses detail'!$K8,"&gt;="&amp;Z$32,'Expenses detail'!$K8,"&lt;"&amp;AA$32)</f>
        <v>0</v>
      </c>
      <c r="AA42" s="66">
        <f>SUMIFS('Expenses detail'!$M8,'Expenses detail'!$J8,$O42,'Expenses detail'!$K8,"&gt;="&amp;AA$32,'Expenses detail'!$K8,"&lt;"&amp;AB$32)</f>
        <v>0</v>
      </c>
      <c r="AB42" s="85">
        <f t="shared" si="7"/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81" t="s">
        <v>57</v>
      </c>
      <c r="P43" s="84">
        <f>SUMIFS('Expenses detail'!$M8,'Expenses detail'!$J8,$O43,'Expenses detail'!$K8,"&gt;="&amp;P$32,'Expenses detail'!$K8,"&lt;"&amp;Q$32)</f>
        <v>0</v>
      </c>
      <c r="Q43" s="66">
        <f>SUMIFS('Expenses detail'!$M8,'Expenses detail'!$J8,$O43,'Expenses detail'!$K8,"&gt;="&amp;Q$32,'Expenses detail'!$K8,"&lt;"&amp;R$32)</f>
        <v>0</v>
      </c>
      <c r="R43" s="66">
        <f>SUMIFS('Expenses detail'!$M8,'Expenses detail'!$J8,$O43,'Expenses detail'!$K8,"&gt;="&amp;R$32,'Expenses detail'!$K8,"&lt;"&amp;S$32)</f>
        <v>0</v>
      </c>
      <c r="S43" s="66">
        <f>SUMIFS('Expenses detail'!$M8,'Expenses detail'!$J8,$O43,'Expenses detail'!$K8,"&gt;="&amp;S$32,'Expenses detail'!$K8,"&lt;"&amp;T$32)</f>
        <v>0</v>
      </c>
      <c r="T43" s="66">
        <f>SUMIFS('Expenses detail'!$M8,'Expenses detail'!$J8,$O43,'Expenses detail'!$K8,"&gt;="&amp;T$32,'Expenses detail'!$K8,"&lt;"&amp;U$32)</f>
        <v>0</v>
      </c>
      <c r="U43" s="66">
        <f>SUMIFS('Expenses detail'!$M8,'Expenses detail'!$J8,$O43,'Expenses detail'!$K8,"&gt;="&amp;U$32,'Expenses detail'!$K8,"&lt;"&amp;V$32)</f>
        <v>0</v>
      </c>
      <c r="V43" s="66">
        <f>SUMIFS('Expenses detail'!$M8,'Expenses detail'!$J8,$O43,'Expenses detail'!$K8,"&gt;="&amp;V$32,'Expenses detail'!$K8,"&lt;"&amp;W$32)</f>
        <v>0</v>
      </c>
      <c r="W43" s="66">
        <f>SUMIFS('Expenses detail'!$M8,'Expenses detail'!$J8,$O43,'Expenses detail'!$K8,"&gt;="&amp;W$32,'Expenses detail'!$K8,"&lt;"&amp;X$32)</f>
        <v>0</v>
      </c>
      <c r="X43" s="66">
        <f>SUMIFS('Expenses detail'!$M8,'Expenses detail'!$J8,$O43,'Expenses detail'!$K8,"&gt;="&amp;X$32,'Expenses detail'!$K8,"&lt;"&amp;Y$32)</f>
        <v>0</v>
      </c>
      <c r="Y43" s="66">
        <f>SUMIFS('Expenses detail'!$M8,'Expenses detail'!$J8,$O43,'Expenses detail'!$K8,"&gt;="&amp;Y$32,'Expenses detail'!$K8,"&lt;"&amp;Z$32)</f>
        <v>0</v>
      </c>
      <c r="Z43" s="66">
        <f>SUMIFS('Expenses detail'!$M8,'Expenses detail'!$J8,$O43,'Expenses detail'!$K8,"&gt;="&amp;Z$32,'Expenses detail'!$K8,"&lt;"&amp;AA$32)</f>
        <v>0</v>
      </c>
      <c r="AA43" s="66">
        <f>SUMIFS('Expenses detail'!$M8,'Expenses detail'!$J8,$O43,'Expenses detail'!$K8,"&gt;="&amp;AA$32,'Expenses detail'!$K8,"&lt;"&amp;AB$32)</f>
        <v>0</v>
      </c>
      <c r="AB43" s="85">
        <f t="shared" si="7"/>
        <v>0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81" t="s">
        <v>58</v>
      </c>
      <c r="P44" s="84">
        <f>SUMIFS('Expenses detail'!$M8,'Expenses detail'!$J8,$O44,'Expenses detail'!$K8,"&gt;="&amp;P$32,'Expenses detail'!$K8,"&lt;"&amp;Q$32)</f>
        <v>0</v>
      </c>
      <c r="Q44" s="66">
        <f>SUMIFS('Expenses detail'!$M8,'Expenses detail'!$J8,$O44,'Expenses detail'!$K8,"&gt;="&amp;Q$32,'Expenses detail'!$K8,"&lt;"&amp;R$32)</f>
        <v>0</v>
      </c>
      <c r="R44" s="66">
        <f>SUMIFS('Expenses detail'!$M8,'Expenses detail'!$J8,$O44,'Expenses detail'!$K8,"&gt;="&amp;R$32,'Expenses detail'!$K8,"&lt;"&amp;S$32)</f>
        <v>0</v>
      </c>
      <c r="S44" s="66">
        <f>SUMIFS('Expenses detail'!$M8,'Expenses detail'!$J8,$O44,'Expenses detail'!$K8,"&gt;="&amp;S$32,'Expenses detail'!$K8,"&lt;"&amp;T$32)</f>
        <v>0</v>
      </c>
      <c r="T44" s="66">
        <f>SUMIFS('Expenses detail'!$M8,'Expenses detail'!$J8,$O44,'Expenses detail'!$K8,"&gt;="&amp;T$32,'Expenses detail'!$K8,"&lt;"&amp;U$32)</f>
        <v>0</v>
      </c>
      <c r="U44" s="66">
        <f>SUMIFS('Expenses detail'!$M8,'Expenses detail'!$J8,$O44,'Expenses detail'!$K8,"&gt;="&amp;U$32,'Expenses detail'!$K8,"&lt;"&amp;V$32)</f>
        <v>0</v>
      </c>
      <c r="V44" s="66">
        <f>SUMIFS('Expenses detail'!$M8,'Expenses detail'!$J8,$O44,'Expenses detail'!$K8,"&gt;="&amp;V$32,'Expenses detail'!$K8,"&lt;"&amp;W$32)</f>
        <v>0</v>
      </c>
      <c r="W44" s="66">
        <f>SUMIFS('Expenses detail'!$M8,'Expenses detail'!$J8,$O44,'Expenses detail'!$K8,"&gt;="&amp;W$32,'Expenses detail'!$K8,"&lt;"&amp;X$32)</f>
        <v>0</v>
      </c>
      <c r="X44" s="66">
        <f>SUMIFS('Expenses detail'!$M8,'Expenses detail'!$J8,$O44,'Expenses detail'!$K8,"&gt;="&amp;X$32,'Expenses detail'!$K8,"&lt;"&amp;Y$32)</f>
        <v>0</v>
      </c>
      <c r="Y44" s="66">
        <f>SUMIFS('Expenses detail'!$M8,'Expenses detail'!$J8,$O44,'Expenses detail'!$K8,"&gt;="&amp;Y$32,'Expenses detail'!$K8,"&lt;"&amp;Z$32)</f>
        <v>0</v>
      </c>
      <c r="Z44" s="66">
        <f>SUMIFS('Expenses detail'!$M8,'Expenses detail'!$J8,$O44,'Expenses detail'!$K8,"&gt;="&amp;Z$32,'Expenses detail'!$K8,"&lt;"&amp;AA$32)</f>
        <v>0</v>
      </c>
      <c r="AA44" s="66">
        <f>SUMIFS('Expenses detail'!$M8,'Expenses detail'!$J8,$O44,'Expenses detail'!$K8,"&gt;="&amp;AA$32,'Expenses detail'!$K8,"&lt;"&amp;AB$32)</f>
        <v>0</v>
      </c>
      <c r="AB44" s="85">
        <f t="shared" si="7"/>
        <v>0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81" t="s">
        <v>59</v>
      </c>
      <c r="P45" s="84">
        <f>SUMIFS('Expenses detail'!$M8,'Expenses detail'!$J8,$O45,'Expenses detail'!$K8,"&gt;="&amp;P$32,'Expenses detail'!$K8,"&lt;"&amp;Q$32)</f>
        <v>0</v>
      </c>
      <c r="Q45" s="66">
        <f>SUMIFS('Expenses detail'!$M8,'Expenses detail'!$J8,$O45,'Expenses detail'!$K8,"&gt;="&amp;Q$32,'Expenses detail'!$K8,"&lt;"&amp;R$32)</f>
        <v>0</v>
      </c>
      <c r="R45" s="66">
        <f>SUMIFS('Expenses detail'!$M8,'Expenses detail'!$J8,$O45,'Expenses detail'!$K8,"&gt;="&amp;R$32,'Expenses detail'!$K8,"&lt;"&amp;S$32)</f>
        <v>0</v>
      </c>
      <c r="S45" s="66">
        <f>SUMIFS('Expenses detail'!$M8,'Expenses detail'!$J8,$O45,'Expenses detail'!$K8,"&gt;="&amp;S$32,'Expenses detail'!$K8,"&lt;"&amp;T$32)</f>
        <v>0</v>
      </c>
      <c r="T45" s="66">
        <f>SUMIFS('Expenses detail'!$M8,'Expenses detail'!$J8,$O45,'Expenses detail'!$K8,"&gt;="&amp;T$32,'Expenses detail'!$K8,"&lt;"&amp;U$32)</f>
        <v>0</v>
      </c>
      <c r="U45" s="66">
        <f>SUMIFS('Expenses detail'!$M8,'Expenses detail'!$J8,$O45,'Expenses detail'!$K8,"&gt;="&amp;U$32,'Expenses detail'!$K8,"&lt;"&amp;V$32)</f>
        <v>0</v>
      </c>
      <c r="V45" s="66">
        <f>SUMIFS('Expenses detail'!$M8,'Expenses detail'!$J8,$O45,'Expenses detail'!$K8,"&gt;="&amp;V$32,'Expenses detail'!$K8,"&lt;"&amp;W$32)</f>
        <v>0</v>
      </c>
      <c r="W45" s="66">
        <f>SUMIFS('Expenses detail'!$M8,'Expenses detail'!$J8,$O45,'Expenses detail'!$K8,"&gt;="&amp;W$32,'Expenses detail'!$K8,"&lt;"&amp;X$32)</f>
        <v>0</v>
      </c>
      <c r="X45" s="66">
        <f>SUMIFS('Expenses detail'!$M8,'Expenses detail'!$J8,$O45,'Expenses detail'!$K8,"&gt;="&amp;X$32,'Expenses detail'!$K8,"&lt;"&amp;Y$32)</f>
        <v>0</v>
      </c>
      <c r="Y45" s="66">
        <f>SUMIFS('Expenses detail'!$M8,'Expenses detail'!$J8,$O45,'Expenses detail'!$K8,"&gt;="&amp;Y$32,'Expenses detail'!$K8,"&lt;"&amp;Z$32)</f>
        <v>0</v>
      </c>
      <c r="Z45" s="66">
        <f>SUMIFS('Expenses detail'!$M8,'Expenses detail'!$J8,$O45,'Expenses detail'!$K8,"&gt;="&amp;Z$32,'Expenses detail'!$K8,"&lt;"&amp;AA$32)</f>
        <v>0</v>
      </c>
      <c r="AA45" s="66">
        <f>SUMIFS('Expenses detail'!$M8,'Expenses detail'!$J8,$O45,'Expenses detail'!$K8,"&gt;="&amp;AA$32,'Expenses detail'!$K8,"&lt;"&amp;AB$32)</f>
        <v>0</v>
      </c>
      <c r="AB45" s="85">
        <f t="shared" si="7"/>
        <v>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81" t="s">
        <v>60</v>
      </c>
      <c r="P46" s="84">
        <f>SUMIFS('Expenses detail'!$M8,'Expenses detail'!$J8,$O46,'Expenses detail'!$K8,"&gt;="&amp;P$32,'Expenses detail'!$K8,"&lt;"&amp;Q$32)</f>
        <v>0</v>
      </c>
      <c r="Q46" s="66">
        <f>SUMIFS('Expenses detail'!$M8,'Expenses detail'!$J8,$O46,'Expenses detail'!$K8,"&gt;="&amp;Q$32,'Expenses detail'!$K8,"&lt;"&amp;R$32)</f>
        <v>0</v>
      </c>
      <c r="R46" s="66">
        <f>SUMIFS('Expenses detail'!$M8,'Expenses detail'!$J8,$O46,'Expenses detail'!$K8,"&gt;="&amp;R$32,'Expenses detail'!$K8,"&lt;"&amp;S$32)</f>
        <v>0</v>
      </c>
      <c r="S46" s="66">
        <f>SUMIFS('Expenses detail'!$M8,'Expenses detail'!$J8,$O46,'Expenses detail'!$K8,"&gt;="&amp;S$32,'Expenses detail'!$K8,"&lt;"&amp;T$32)</f>
        <v>0</v>
      </c>
      <c r="T46" s="66">
        <f>SUMIFS('Expenses detail'!$M8,'Expenses detail'!$J8,$O46,'Expenses detail'!$K8,"&gt;="&amp;T$32,'Expenses detail'!$K8,"&lt;"&amp;U$32)</f>
        <v>0</v>
      </c>
      <c r="U46" s="66">
        <f>SUMIFS('Expenses detail'!$M8,'Expenses detail'!$J8,$O46,'Expenses detail'!$K8,"&gt;="&amp;U$32,'Expenses detail'!$K8,"&lt;"&amp;V$32)</f>
        <v>0</v>
      </c>
      <c r="V46" s="66">
        <f>SUMIFS('Expenses detail'!$M8,'Expenses detail'!$J8,$O46,'Expenses detail'!$K8,"&gt;="&amp;V$32,'Expenses detail'!$K8,"&lt;"&amp;W$32)</f>
        <v>0</v>
      </c>
      <c r="W46" s="66">
        <f>SUMIFS('Expenses detail'!$M8,'Expenses detail'!$J8,$O46,'Expenses detail'!$K8,"&gt;="&amp;W$32,'Expenses detail'!$K8,"&lt;"&amp;X$32)</f>
        <v>0</v>
      </c>
      <c r="X46" s="66">
        <f>SUMIFS('Expenses detail'!$M8,'Expenses detail'!$J8,$O46,'Expenses detail'!$K8,"&gt;="&amp;X$32,'Expenses detail'!$K8,"&lt;"&amp;Y$32)</f>
        <v>0</v>
      </c>
      <c r="Y46" s="66">
        <f>SUMIFS('Expenses detail'!$M8,'Expenses detail'!$J8,$O46,'Expenses detail'!$K8,"&gt;="&amp;Y$32,'Expenses detail'!$K8,"&lt;"&amp;Z$32)</f>
        <v>0</v>
      </c>
      <c r="Z46" s="66">
        <f>SUMIFS('Expenses detail'!$M8,'Expenses detail'!$J8,$O46,'Expenses detail'!$K8,"&gt;="&amp;Z$32,'Expenses detail'!$K8,"&lt;"&amp;AA$32)</f>
        <v>0</v>
      </c>
      <c r="AA46" s="66">
        <f>SUMIFS('Expenses detail'!$M8,'Expenses detail'!$J8,$O46,'Expenses detail'!$K8,"&gt;="&amp;AA$32,'Expenses detail'!$K8,"&lt;"&amp;AB$32)</f>
        <v>0</v>
      </c>
      <c r="AB46" s="85">
        <f t="shared" si="7"/>
        <v>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81" t="s">
        <v>61</v>
      </c>
      <c r="P47" s="84">
        <f>SUMIFS('Expenses detail'!$M8,'Expenses detail'!$J8,$O47,'Expenses detail'!$K8,"&gt;="&amp;P$32,'Expenses detail'!$K8,"&lt;"&amp;Q$32)</f>
        <v>0</v>
      </c>
      <c r="Q47" s="66">
        <f>SUMIFS('Expenses detail'!$M8,'Expenses detail'!$J8,$O47,'Expenses detail'!$K8,"&gt;="&amp;Q$32,'Expenses detail'!$K8,"&lt;"&amp;R$32)</f>
        <v>0</v>
      </c>
      <c r="R47" s="66">
        <f>SUMIFS('Expenses detail'!$M8,'Expenses detail'!$J8,$O47,'Expenses detail'!$K8,"&gt;="&amp;R$32,'Expenses detail'!$K8,"&lt;"&amp;S$32)</f>
        <v>0</v>
      </c>
      <c r="S47" s="66">
        <f>SUMIFS('Expenses detail'!$M8,'Expenses detail'!$J8,$O47,'Expenses detail'!$K8,"&gt;="&amp;S$32,'Expenses detail'!$K8,"&lt;"&amp;T$32)</f>
        <v>0</v>
      </c>
      <c r="T47" s="66">
        <f>SUMIFS('Expenses detail'!$M8,'Expenses detail'!$J8,$O47,'Expenses detail'!$K8,"&gt;="&amp;T$32,'Expenses detail'!$K8,"&lt;"&amp;U$32)</f>
        <v>0</v>
      </c>
      <c r="U47" s="66">
        <f>SUMIFS('Expenses detail'!$M8,'Expenses detail'!$J8,$O47,'Expenses detail'!$K8,"&gt;="&amp;U$32,'Expenses detail'!$K8,"&lt;"&amp;V$32)</f>
        <v>0</v>
      </c>
      <c r="V47" s="66">
        <f>SUMIFS('Expenses detail'!$M8,'Expenses detail'!$J8,$O47,'Expenses detail'!$K8,"&gt;="&amp;V$32,'Expenses detail'!$K8,"&lt;"&amp;W$32)</f>
        <v>0</v>
      </c>
      <c r="W47" s="66">
        <f>SUMIFS('Expenses detail'!$M8,'Expenses detail'!$J8,$O47,'Expenses detail'!$K8,"&gt;="&amp;W$32,'Expenses detail'!$K8,"&lt;"&amp;X$32)</f>
        <v>0</v>
      </c>
      <c r="X47" s="66">
        <f>SUMIFS('Expenses detail'!$M8,'Expenses detail'!$J8,$O47,'Expenses detail'!$K8,"&gt;="&amp;X$32,'Expenses detail'!$K8,"&lt;"&amp;Y$32)</f>
        <v>0</v>
      </c>
      <c r="Y47" s="66">
        <f>SUMIFS('Expenses detail'!$M8,'Expenses detail'!$J8,$O47,'Expenses detail'!$K8,"&gt;="&amp;Y$32,'Expenses detail'!$K8,"&lt;"&amp;Z$32)</f>
        <v>0</v>
      </c>
      <c r="Z47" s="66">
        <f>SUMIFS('Expenses detail'!$M8,'Expenses detail'!$J8,$O47,'Expenses detail'!$K8,"&gt;="&amp;Z$32,'Expenses detail'!$K8,"&lt;"&amp;AA$32)</f>
        <v>0</v>
      </c>
      <c r="AA47" s="66">
        <f>SUMIFS('Expenses detail'!$M8,'Expenses detail'!$J8,$O47,'Expenses detail'!$K8,"&gt;="&amp;AA$32,'Expenses detail'!$K8,"&lt;"&amp;AB$32)</f>
        <v>0</v>
      </c>
      <c r="AB47" s="85">
        <f t="shared" si="7"/>
        <v>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81" t="s">
        <v>62</v>
      </c>
      <c r="P48" s="84">
        <f>SUMIFS('Expenses detail'!$M8,'Expenses detail'!$J8,$O48,'Expenses detail'!$K8,"&gt;="&amp;P$32,'Expenses detail'!$K8,"&lt;"&amp;Q$32)</f>
        <v>0</v>
      </c>
      <c r="Q48" s="66">
        <f>SUMIFS('Expenses detail'!$M8,'Expenses detail'!$J8,$O48,'Expenses detail'!$K8,"&gt;="&amp;Q$32,'Expenses detail'!$K8,"&lt;"&amp;R$32)</f>
        <v>0</v>
      </c>
      <c r="R48" s="66">
        <f>SUMIFS('Expenses detail'!$M8,'Expenses detail'!$J8,$O48,'Expenses detail'!$K8,"&gt;="&amp;R$32,'Expenses detail'!$K8,"&lt;"&amp;S$32)</f>
        <v>0</v>
      </c>
      <c r="S48" s="66">
        <f>SUMIFS('Expenses detail'!$M8,'Expenses detail'!$J8,$O48,'Expenses detail'!$K8,"&gt;="&amp;S$32,'Expenses detail'!$K8,"&lt;"&amp;T$32)</f>
        <v>0</v>
      </c>
      <c r="T48" s="66">
        <f>SUMIFS('Expenses detail'!$M8,'Expenses detail'!$J8,$O48,'Expenses detail'!$K8,"&gt;="&amp;T$32,'Expenses detail'!$K8,"&lt;"&amp;U$32)</f>
        <v>0</v>
      </c>
      <c r="U48" s="66">
        <f>SUMIFS('Expenses detail'!$M8,'Expenses detail'!$J8,$O48,'Expenses detail'!$K8,"&gt;="&amp;U$32,'Expenses detail'!$K8,"&lt;"&amp;V$32)</f>
        <v>0</v>
      </c>
      <c r="V48" s="66">
        <f>SUMIFS('Expenses detail'!$M8,'Expenses detail'!$J8,$O48,'Expenses detail'!$K8,"&gt;="&amp;V$32,'Expenses detail'!$K8,"&lt;"&amp;W$32)</f>
        <v>0</v>
      </c>
      <c r="W48" s="66">
        <f>SUMIFS('Expenses detail'!$M8,'Expenses detail'!$J8,$O48,'Expenses detail'!$K8,"&gt;="&amp;W$32,'Expenses detail'!$K8,"&lt;"&amp;X$32)</f>
        <v>0</v>
      </c>
      <c r="X48" s="66">
        <f>SUMIFS('Expenses detail'!$M8,'Expenses detail'!$J8,$O48,'Expenses detail'!$K8,"&gt;="&amp;X$32,'Expenses detail'!$K8,"&lt;"&amp;Y$32)</f>
        <v>0</v>
      </c>
      <c r="Y48" s="66">
        <f>SUMIFS('Expenses detail'!$M8,'Expenses detail'!$J8,$O48,'Expenses detail'!$K8,"&gt;="&amp;Y$32,'Expenses detail'!$K8,"&lt;"&amp;Z$32)</f>
        <v>0</v>
      </c>
      <c r="Z48" s="66">
        <f>SUMIFS('Expenses detail'!$M8,'Expenses detail'!$J8,$O48,'Expenses detail'!$K8,"&gt;="&amp;Z$32,'Expenses detail'!$K8,"&lt;"&amp;AA$32)</f>
        <v>0</v>
      </c>
      <c r="AA48" s="66">
        <f>SUMIFS('Expenses detail'!$M8,'Expenses detail'!$J8,$O48,'Expenses detail'!$K8,"&gt;="&amp;AA$32,'Expenses detail'!$K8,"&lt;"&amp;AB$32)</f>
        <v>0</v>
      </c>
      <c r="AB48" s="85">
        <f t="shared" si="7"/>
        <v>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81" t="s">
        <v>63</v>
      </c>
      <c r="P49" s="84">
        <f>SUMIFS('Expenses detail'!$M8,'Expenses detail'!$J8,$O49,'Expenses detail'!$K8,"&gt;="&amp;P$32,'Expenses detail'!$K8,"&lt;"&amp;Q$32)</f>
        <v>0</v>
      </c>
      <c r="Q49" s="66">
        <f>SUMIFS('Expenses detail'!$M8,'Expenses detail'!$J8,$O49,'Expenses detail'!$K8,"&gt;="&amp;Q$32,'Expenses detail'!$K8,"&lt;"&amp;R$32)</f>
        <v>0</v>
      </c>
      <c r="R49" s="66">
        <f>SUMIFS('Expenses detail'!$M8,'Expenses detail'!$J8,$O49,'Expenses detail'!$K8,"&gt;="&amp;R$32,'Expenses detail'!$K8,"&lt;"&amp;S$32)</f>
        <v>0</v>
      </c>
      <c r="S49" s="66">
        <f>SUMIFS('Expenses detail'!$M8,'Expenses detail'!$J8,$O49,'Expenses detail'!$K8,"&gt;="&amp;S$32,'Expenses detail'!$K8,"&lt;"&amp;T$32)</f>
        <v>0</v>
      </c>
      <c r="T49" s="66">
        <f>SUMIFS('Expenses detail'!$M8,'Expenses detail'!$J8,$O49,'Expenses detail'!$K8,"&gt;="&amp;T$32,'Expenses detail'!$K8,"&lt;"&amp;U$32)</f>
        <v>0</v>
      </c>
      <c r="U49" s="66">
        <f>SUMIFS('Expenses detail'!$M8,'Expenses detail'!$J8,$O49,'Expenses detail'!$K8,"&gt;="&amp;U$32,'Expenses detail'!$K8,"&lt;"&amp;V$32)</f>
        <v>0</v>
      </c>
      <c r="V49" s="66">
        <f>SUMIFS('Expenses detail'!$M8,'Expenses detail'!$J8,$O49,'Expenses detail'!$K8,"&gt;="&amp;V$32,'Expenses detail'!$K8,"&lt;"&amp;W$32)</f>
        <v>0</v>
      </c>
      <c r="W49" s="66">
        <f>SUMIFS('Expenses detail'!$M8,'Expenses detail'!$J8,$O49,'Expenses detail'!$K8,"&gt;="&amp;W$32,'Expenses detail'!$K8,"&lt;"&amp;X$32)</f>
        <v>0</v>
      </c>
      <c r="X49" s="66">
        <f>SUMIFS('Expenses detail'!$M8,'Expenses detail'!$J8,$O49,'Expenses detail'!$K8,"&gt;="&amp;X$32,'Expenses detail'!$K8,"&lt;"&amp;Y$32)</f>
        <v>0</v>
      </c>
      <c r="Y49" s="66">
        <f>SUMIFS('Expenses detail'!$M8,'Expenses detail'!$J8,$O49,'Expenses detail'!$K8,"&gt;="&amp;Y$32,'Expenses detail'!$K8,"&lt;"&amp;Z$32)</f>
        <v>0</v>
      </c>
      <c r="Z49" s="66">
        <f>SUMIFS('Expenses detail'!$M8,'Expenses detail'!$J8,$O49,'Expenses detail'!$K8,"&gt;="&amp;Z$32,'Expenses detail'!$K8,"&lt;"&amp;AA$32)</f>
        <v>0</v>
      </c>
      <c r="AA49" s="66">
        <f>SUMIFS('Expenses detail'!$M8,'Expenses detail'!$J8,$O49,'Expenses detail'!$K8,"&gt;="&amp;AA$32,'Expenses detail'!$K8,"&lt;"&amp;AB$32)</f>
        <v>0</v>
      </c>
      <c r="AB49" s="85">
        <f t="shared" si="7"/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81" t="s">
        <v>64</v>
      </c>
      <c r="P50" s="84">
        <f>SUMIFS('Expenses detail'!$M8,'Expenses detail'!$J8,$O50,'Expenses detail'!$K8,"&gt;="&amp;P$32,'Expenses detail'!$K8,"&lt;"&amp;Q$32)</f>
        <v>0</v>
      </c>
      <c r="Q50" s="66">
        <f>SUMIFS('Expenses detail'!$M8,'Expenses detail'!$J8,$O50,'Expenses detail'!$K8,"&gt;="&amp;Q$32,'Expenses detail'!$K8,"&lt;"&amp;R$32)</f>
        <v>0</v>
      </c>
      <c r="R50" s="66">
        <f>SUMIFS('Expenses detail'!$M8,'Expenses detail'!$J8,$O50,'Expenses detail'!$K8,"&gt;="&amp;R$32,'Expenses detail'!$K8,"&lt;"&amp;S$32)</f>
        <v>0</v>
      </c>
      <c r="S50" s="66">
        <f>SUMIFS('Expenses detail'!$M8,'Expenses detail'!$J8,$O50,'Expenses detail'!$K8,"&gt;="&amp;S$32,'Expenses detail'!$K8,"&lt;"&amp;T$32)</f>
        <v>0</v>
      </c>
      <c r="T50" s="66">
        <f>SUMIFS('Expenses detail'!$M8,'Expenses detail'!$J8,$O50,'Expenses detail'!$K8,"&gt;="&amp;T$32,'Expenses detail'!$K8,"&lt;"&amp;U$32)</f>
        <v>0</v>
      </c>
      <c r="U50" s="66">
        <f>SUMIFS('Expenses detail'!$M8,'Expenses detail'!$J8,$O50,'Expenses detail'!$K8,"&gt;="&amp;U$32,'Expenses detail'!$K8,"&lt;"&amp;V$32)</f>
        <v>0</v>
      </c>
      <c r="V50" s="66">
        <f>SUMIFS('Expenses detail'!$M8,'Expenses detail'!$J8,$O50,'Expenses detail'!$K8,"&gt;="&amp;V$32,'Expenses detail'!$K8,"&lt;"&amp;W$32)</f>
        <v>0</v>
      </c>
      <c r="W50" s="66">
        <f>SUMIFS('Expenses detail'!$M8,'Expenses detail'!$J8,$O50,'Expenses detail'!$K8,"&gt;="&amp;W$32,'Expenses detail'!$K8,"&lt;"&amp;X$32)</f>
        <v>0</v>
      </c>
      <c r="X50" s="66">
        <f>SUMIFS('Expenses detail'!$M8,'Expenses detail'!$J8,$O50,'Expenses detail'!$K8,"&gt;="&amp;X$32,'Expenses detail'!$K8,"&lt;"&amp;Y$32)</f>
        <v>0</v>
      </c>
      <c r="Y50" s="66">
        <f>SUMIFS('Expenses detail'!$M8,'Expenses detail'!$J8,$O50,'Expenses detail'!$K8,"&gt;="&amp;Y$32,'Expenses detail'!$K8,"&lt;"&amp;Z$32)</f>
        <v>0</v>
      </c>
      <c r="Z50" s="66">
        <f>SUMIFS('Expenses detail'!$M8,'Expenses detail'!$J8,$O50,'Expenses detail'!$K8,"&gt;="&amp;Z$32,'Expenses detail'!$K8,"&lt;"&amp;AA$32)</f>
        <v>0</v>
      </c>
      <c r="AA50" s="66">
        <f>SUMIFS('Expenses detail'!$M8,'Expenses detail'!$J8,$O50,'Expenses detail'!$K8,"&gt;="&amp;AA$32,'Expenses detail'!$K8,"&lt;"&amp;AB$32)</f>
        <v>0</v>
      </c>
      <c r="AB50" s="85">
        <f t="shared" si="7"/>
        <v>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81" t="s">
        <v>65</v>
      </c>
      <c r="P51" s="84">
        <f>SUMIFS('Expenses detail'!$M8,'Expenses detail'!$J8,$O51,'Expenses detail'!$K8,"&gt;="&amp;P$32,'Expenses detail'!$K8,"&lt;"&amp;Q$32)</f>
        <v>0</v>
      </c>
      <c r="Q51" s="66">
        <f>SUMIFS('Expenses detail'!$M8,'Expenses detail'!$J8,$O51,'Expenses detail'!$K8,"&gt;="&amp;Q$32,'Expenses detail'!$K8,"&lt;"&amp;R$32)</f>
        <v>0</v>
      </c>
      <c r="R51" s="66">
        <f>SUMIFS('Expenses detail'!$M8,'Expenses detail'!$J8,$O51,'Expenses detail'!$K8,"&gt;="&amp;R$32,'Expenses detail'!$K8,"&lt;"&amp;S$32)</f>
        <v>0</v>
      </c>
      <c r="S51" s="66">
        <f>SUMIFS('Expenses detail'!$M8,'Expenses detail'!$J8,$O51,'Expenses detail'!$K8,"&gt;="&amp;S$32,'Expenses detail'!$K8,"&lt;"&amp;T$32)</f>
        <v>0</v>
      </c>
      <c r="T51" s="66">
        <f>SUMIFS('Expenses detail'!$M8,'Expenses detail'!$J8,$O51,'Expenses detail'!$K8,"&gt;="&amp;T$32,'Expenses detail'!$K8,"&lt;"&amp;U$32)</f>
        <v>0</v>
      </c>
      <c r="U51" s="66">
        <f>SUMIFS('Expenses detail'!$M8,'Expenses detail'!$J8,$O51,'Expenses detail'!$K8,"&gt;="&amp;U$32,'Expenses detail'!$K8,"&lt;"&amp;V$32)</f>
        <v>0</v>
      </c>
      <c r="V51" s="66">
        <f>SUMIFS('Expenses detail'!$M8,'Expenses detail'!$J8,$O51,'Expenses detail'!$K8,"&gt;="&amp;V$32,'Expenses detail'!$K8,"&lt;"&amp;W$32)</f>
        <v>0</v>
      </c>
      <c r="W51" s="66">
        <f>SUMIFS('Expenses detail'!$M8,'Expenses detail'!$J8,$O51,'Expenses detail'!$K8,"&gt;="&amp;W$32,'Expenses detail'!$K8,"&lt;"&amp;X$32)</f>
        <v>0</v>
      </c>
      <c r="X51" s="66">
        <f>SUMIFS('Expenses detail'!$M8,'Expenses detail'!$J8,$O51,'Expenses detail'!$K8,"&gt;="&amp;X$32,'Expenses detail'!$K8,"&lt;"&amp;Y$32)</f>
        <v>0</v>
      </c>
      <c r="Y51" s="66">
        <f>SUMIFS('Expenses detail'!$M8,'Expenses detail'!$J8,$O51,'Expenses detail'!$K8,"&gt;="&amp;Y$32,'Expenses detail'!$K8,"&lt;"&amp;Z$32)</f>
        <v>0</v>
      </c>
      <c r="Z51" s="66">
        <f>SUMIFS('Expenses detail'!$M8,'Expenses detail'!$J8,$O51,'Expenses detail'!$K8,"&gt;="&amp;Z$32,'Expenses detail'!$K8,"&lt;"&amp;AA$32)</f>
        <v>0</v>
      </c>
      <c r="AA51" s="66">
        <f>SUMIFS('Expenses detail'!$M8,'Expenses detail'!$J8,$O51,'Expenses detail'!$K8,"&gt;="&amp;AA$32,'Expenses detail'!$K8,"&lt;"&amp;AB$32)</f>
        <v>0</v>
      </c>
      <c r="AB51" s="85">
        <f t="shared" si="7"/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81" t="s">
        <v>66</v>
      </c>
      <c r="P52" s="84">
        <f>SUMIFS('Expenses detail'!$M8,'Expenses detail'!$J8,$O52,'Expenses detail'!$K8,"&gt;="&amp;P$32,'Expenses detail'!$K8,"&lt;"&amp;Q$32)</f>
        <v>0</v>
      </c>
      <c r="Q52" s="66">
        <f>SUMIFS('Expenses detail'!$M8,'Expenses detail'!$J8,$O52,'Expenses detail'!$K8,"&gt;="&amp;Q$32,'Expenses detail'!$K8,"&lt;"&amp;R$32)</f>
        <v>0</v>
      </c>
      <c r="R52" s="66">
        <f>SUMIFS('Expenses detail'!$M8,'Expenses detail'!$J8,$O52,'Expenses detail'!$K8,"&gt;="&amp;R$32,'Expenses detail'!$K8,"&lt;"&amp;S$32)</f>
        <v>0</v>
      </c>
      <c r="S52" s="66">
        <f>SUMIFS('Expenses detail'!$M8,'Expenses detail'!$J8,$O52,'Expenses detail'!$K8,"&gt;="&amp;S$32,'Expenses detail'!$K8,"&lt;"&amp;T$32)</f>
        <v>0</v>
      </c>
      <c r="T52" s="66">
        <f>SUMIFS('Expenses detail'!$M8,'Expenses detail'!$J8,$O52,'Expenses detail'!$K8,"&gt;="&amp;T$32,'Expenses detail'!$K8,"&lt;"&amp;U$32)</f>
        <v>0</v>
      </c>
      <c r="U52" s="66">
        <f>SUMIFS('Expenses detail'!$M8,'Expenses detail'!$J8,$O52,'Expenses detail'!$K8,"&gt;="&amp;U$32,'Expenses detail'!$K8,"&lt;"&amp;V$32)</f>
        <v>0</v>
      </c>
      <c r="V52" s="66">
        <f>SUMIFS('Expenses detail'!$M8,'Expenses detail'!$J8,$O52,'Expenses detail'!$K8,"&gt;="&amp;V$32,'Expenses detail'!$K8,"&lt;"&amp;W$32)</f>
        <v>0</v>
      </c>
      <c r="W52" s="66">
        <f>SUMIFS('Expenses detail'!$M8,'Expenses detail'!$J8,$O52,'Expenses detail'!$K8,"&gt;="&amp;W$32,'Expenses detail'!$K8,"&lt;"&amp;X$32)</f>
        <v>0</v>
      </c>
      <c r="X52" s="66">
        <f>SUMIFS('Expenses detail'!$M8,'Expenses detail'!$J8,$O52,'Expenses detail'!$K8,"&gt;="&amp;X$32,'Expenses detail'!$K8,"&lt;"&amp;Y$32)</f>
        <v>0</v>
      </c>
      <c r="Y52" s="66">
        <f>SUMIFS('Expenses detail'!$M8,'Expenses detail'!$J8,$O52,'Expenses detail'!$K8,"&gt;="&amp;Y$32,'Expenses detail'!$K8,"&lt;"&amp;Z$32)</f>
        <v>0</v>
      </c>
      <c r="Z52" s="66">
        <f>SUMIFS('Expenses detail'!$M8,'Expenses detail'!$J8,$O52,'Expenses detail'!$K8,"&gt;="&amp;Z$32,'Expenses detail'!$K8,"&lt;"&amp;AA$32)</f>
        <v>0</v>
      </c>
      <c r="AA52" s="66">
        <f>SUMIFS('Expenses detail'!$M8,'Expenses detail'!$J8,$O52,'Expenses detail'!$K8,"&gt;="&amp;AA$32,'Expenses detail'!$K8,"&lt;"&amp;AB$32)</f>
        <v>0</v>
      </c>
      <c r="AB52" s="85">
        <f t="shared" si="7"/>
        <v>0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81" t="s">
        <v>67</v>
      </c>
      <c r="P53" s="84">
        <f>SUMIFS('Expenses detail'!$M8,'Expenses detail'!$J8,$O53,'Expenses detail'!$K8,"&gt;="&amp;P$32,'Expenses detail'!$K8,"&lt;"&amp;Q$32)</f>
        <v>0</v>
      </c>
      <c r="Q53" s="66">
        <f>SUMIFS('Expenses detail'!$M8,'Expenses detail'!$J8,$O53,'Expenses detail'!$K8,"&gt;="&amp;Q$32,'Expenses detail'!$K8,"&lt;"&amp;R$32)</f>
        <v>0</v>
      </c>
      <c r="R53" s="66">
        <f>SUMIFS('Expenses detail'!$M8,'Expenses detail'!$J8,$O53,'Expenses detail'!$K8,"&gt;="&amp;R$32,'Expenses detail'!$K8,"&lt;"&amp;S$32)</f>
        <v>0</v>
      </c>
      <c r="S53" s="66">
        <f>SUMIFS('Expenses detail'!$M8,'Expenses detail'!$J8,$O53,'Expenses detail'!$K8,"&gt;="&amp;S$32,'Expenses detail'!$K8,"&lt;"&amp;T$32)</f>
        <v>0</v>
      </c>
      <c r="T53" s="66">
        <f>SUMIFS('Expenses detail'!$M8,'Expenses detail'!$J8,$O53,'Expenses detail'!$K8,"&gt;="&amp;T$32,'Expenses detail'!$K8,"&lt;"&amp;U$32)</f>
        <v>0</v>
      </c>
      <c r="U53" s="66">
        <f>SUMIFS('Expenses detail'!$M8,'Expenses detail'!$J8,$O53,'Expenses detail'!$K8,"&gt;="&amp;U$32,'Expenses detail'!$K8,"&lt;"&amp;V$32)</f>
        <v>0</v>
      </c>
      <c r="V53" s="66">
        <f>SUMIFS('Expenses detail'!$M8,'Expenses detail'!$J8,$O53,'Expenses detail'!$K8,"&gt;="&amp;V$32,'Expenses detail'!$K8,"&lt;"&amp;W$32)</f>
        <v>0</v>
      </c>
      <c r="W53" s="66">
        <f>SUMIFS('Expenses detail'!$M8,'Expenses detail'!$J8,$O53,'Expenses detail'!$K8,"&gt;="&amp;W$32,'Expenses detail'!$K8,"&lt;"&amp;X$32)</f>
        <v>0</v>
      </c>
      <c r="X53" s="66">
        <f>SUMIFS('Expenses detail'!$M8,'Expenses detail'!$J8,$O53,'Expenses detail'!$K8,"&gt;="&amp;X$32,'Expenses detail'!$K8,"&lt;"&amp;Y$32)</f>
        <v>0</v>
      </c>
      <c r="Y53" s="66">
        <f>SUMIFS('Expenses detail'!$M8,'Expenses detail'!$J8,$O53,'Expenses detail'!$K8,"&gt;="&amp;Y$32,'Expenses detail'!$K8,"&lt;"&amp;Z$32)</f>
        <v>0</v>
      </c>
      <c r="Z53" s="66">
        <f>SUMIFS('Expenses detail'!$M8,'Expenses detail'!$J8,$O53,'Expenses detail'!$K8,"&gt;="&amp;Z$32,'Expenses detail'!$K8,"&lt;"&amp;AA$32)</f>
        <v>0</v>
      </c>
      <c r="AA53" s="66">
        <f>SUMIFS('Expenses detail'!$M8,'Expenses detail'!$J8,$O53,'Expenses detail'!$K8,"&gt;="&amp;AA$32,'Expenses detail'!$K8,"&lt;"&amp;AB$32)</f>
        <v>0</v>
      </c>
      <c r="AB53" s="85">
        <f t="shared" si="7"/>
        <v>0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81" t="s">
        <v>68</v>
      </c>
      <c r="P54" s="84">
        <f>SUMIFS('Expenses detail'!$M8,'Expenses detail'!$J8,$O54,'Expenses detail'!$K8,"&gt;="&amp;P$32,'Expenses detail'!$K8,"&lt;"&amp;Q$32)</f>
        <v>0</v>
      </c>
      <c r="Q54" s="66">
        <f>SUMIFS('Expenses detail'!$M8,'Expenses detail'!$J8,$O54,'Expenses detail'!$K8,"&gt;="&amp;Q$32,'Expenses detail'!$K8,"&lt;"&amp;R$32)</f>
        <v>0</v>
      </c>
      <c r="R54" s="66">
        <f>SUMIFS('Expenses detail'!$M8,'Expenses detail'!$J8,$O54,'Expenses detail'!$K8,"&gt;="&amp;R$32,'Expenses detail'!$K8,"&lt;"&amp;S$32)</f>
        <v>0</v>
      </c>
      <c r="S54" s="66">
        <f>SUMIFS('Expenses detail'!$M8,'Expenses detail'!$J8,$O54,'Expenses detail'!$K8,"&gt;="&amp;S$32,'Expenses detail'!$K8,"&lt;"&amp;T$32)</f>
        <v>0</v>
      </c>
      <c r="T54" s="66">
        <f>SUMIFS('Expenses detail'!$M8,'Expenses detail'!$J8,$O54,'Expenses detail'!$K8,"&gt;="&amp;T$32,'Expenses detail'!$K8,"&lt;"&amp;U$32)</f>
        <v>0</v>
      </c>
      <c r="U54" s="66">
        <f>SUMIFS('Expenses detail'!$M8,'Expenses detail'!$J8,$O54,'Expenses detail'!$K8,"&gt;="&amp;U$32,'Expenses detail'!$K8,"&lt;"&amp;V$32)</f>
        <v>0</v>
      </c>
      <c r="V54" s="66">
        <f>SUMIFS('Expenses detail'!$M8,'Expenses detail'!$J8,$O54,'Expenses detail'!$K8,"&gt;="&amp;V$32,'Expenses detail'!$K8,"&lt;"&amp;W$32)</f>
        <v>0</v>
      </c>
      <c r="W54" s="66">
        <f>SUMIFS('Expenses detail'!$M8,'Expenses detail'!$J8,$O54,'Expenses detail'!$K8,"&gt;="&amp;W$32,'Expenses detail'!$K8,"&lt;"&amp;X$32)</f>
        <v>0</v>
      </c>
      <c r="X54" s="66">
        <f>SUMIFS('Expenses detail'!$M8,'Expenses detail'!$J8,$O54,'Expenses detail'!$K8,"&gt;="&amp;X$32,'Expenses detail'!$K8,"&lt;"&amp;Y$32)</f>
        <v>0</v>
      </c>
      <c r="Y54" s="66">
        <f>SUMIFS('Expenses detail'!$M8,'Expenses detail'!$J8,$O54,'Expenses detail'!$K8,"&gt;="&amp;Y$32,'Expenses detail'!$K8,"&lt;"&amp;Z$32)</f>
        <v>0</v>
      </c>
      <c r="Z54" s="66">
        <f>SUMIFS('Expenses detail'!$M8,'Expenses detail'!$J8,$O54,'Expenses detail'!$K8,"&gt;="&amp;Z$32,'Expenses detail'!$K8,"&lt;"&amp;AA$32)</f>
        <v>0</v>
      </c>
      <c r="AA54" s="66">
        <f>SUMIFS('Expenses detail'!$M8,'Expenses detail'!$J8,$O54,'Expenses detail'!$K8,"&gt;="&amp;AA$32,'Expenses detail'!$K8,"&lt;"&amp;AB$32)</f>
        <v>0</v>
      </c>
      <c r="AB54" s="85">
        <f t="shared" si="7"/>
        <v>0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93" t="s">
        <v>69</v>
      </c>
      <c r="P55" s="86">
        <f>SUMIFS('Expenses detail'!$M8,'Expenses detail'!$J8,$O55,'Expenses detail'!$K8,"&gt;="&amp;P$32,'Expenses detail'!$K8,"&lt;"&amp;Q$32)</f>
        <v>0</v>
      </c>
      <c r="Q55" s="70">
        <f>SUMIFS('Expenses detail'!$M8,'Expenses detail'!$J8,$O55,'Expenses detail'!$K8,"&gt;="&amp;Q$32,'Expenses detail'!$K8,"&lt;"&amp;R$32)</f>
        <v>0</v>
      </c>
      <c r="R55" s="70">
        <f>SUMIFS('Expenses detail'!$M8,'Expenses detail'!$J8,$O55,'Expenses detail'!$K8,"&gt;="&amp;R$32,'Expenses detail'!$K8,"&lt;"&amp;S$32)</f>
        <v>0</v>
      </c>
      <c r="S55" s="70">
        <f>SUMIFS('Expenses detail'!$M8,'Expenses detail'!$J8,$O55,'Expenses detail'!$K8,"&gt;="&amp;S$32,'Expenses detail'!$K8,"&lt;"&amp;T$32)</f>
        <v>0</v>
      </c>
      <c r="T55" s="70">
        <f>SUMIFS('Expenses detail'!$M8,'Expenses detail'!$J8,$O55,'Expenses detail'!$K8,"&gt;="&amp;T$32,'Expenses detail'!$K8,"&lt;"&amp;U$32)</f>
        <v>0</v>
      </c>
      <c r="U55" s="70">
        <f>SUMIFS('Expenses detail'!$M8,'Expenses detail'!$J8,$O55,'Expenses detail'!$K8,"&gt;="&amp;U$32,'Expenses detail'!$K8,"&lt;"&amp;V$32)</f>
        <v>0</v>
      </c>
      <c r="V55" s="70">
        <f>SUMIFS('Expenses detail'!$M8,'Expenses detail'!$J8,$O55,'Expenses detail'!$K8,"&gt;="&amp;V$32,'Expenses detail'!$K8,"&lt;"&amp;W$32)</f>
        <v>0</v>
      </c>
      <c r="W55" s="70">
        <f>SUMIFS('Expenses detail'!$M8,'Expenses detail'!$J8,$O55,'Expenses detail'!$K8,"&gt;="&amp;W$32,'Expenses detail'!$K8,"&lt;"&amp;X$32)</f>
        <v>0</v>
      </c>
      <c r="X55" s="70">
        <f>SUMIFS('Expenses detail'!$M8,'Expenses detail'!$J8,$O55,'Expenses detail'!$K8,"&gt;="&amp;X$32,'Expenses detail'!$K8,"&lt;"&amp;Y$32)</f>
        <v>0</v>
      </c>
      <c r="Y55" s="70">
        <f>SUMIFS('Expenses detail'!$M8,'Expenses detail'!$J8,$O55,'Expenses detail'!$K8,"&gt;="&amp;Y$32,'Expenses detail'!$K8,"&lt;"&amp;Z$32)</f>
        <v>0</v>
      </c>
      <c r="Z55" s="70">
        <f>SUMIFS('Expenses detail'!$M8,'Expenses detail'!$J8,$O55,'Expenses detail'!$K8,"&gt;="&amp;Z$32,'Expenses detail'!$K8,"&lt;"&amp;AA$32)</f>
        <v>0</v>
      </c>
      <c r="AA55" s="70">
        <f>SUMIFS('Expenses detail'!$M8,'Expenses detail'!$J8,$O55,'Expenses detail'!$K8,"&gt;="&amp;AA$32,'Expenses detail'!$K8,"&lt;"&amp;AB$32)</f>
        <v>0</v>
      </c>
      <c r="AB55" s="87">
        <f t="shared" si="7"/>
        <v>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81" t="s">
        <v>71</v>
      </c>
      <c r="P56" s="94">
        <f t="shared" ref="P56:AB56" si="8">SUM(P33:P55)</f>
        <v>0</v>
      </c>
      <c r="Q56" s="90">
        <f t="shared" si="8"/>
        <v>0</v>
      </c>
      <c r="R56" s="90">
        <f t="shared" si="8"/>
        <v>0</v>
      </c>
      <c r="S56" s="90">
        <f t="shared" si="8"/>
        <v>0</v>
      </c>
      <c r="T56" s="90">
        <f t="shared" si="8"/>
        <v>0</v>
      </c>
      <c r="U56" s="90">
        <f t="shared" si="8"/>
        <v>0</v>
      </c>
      <c r="V56" s="90">
        <f t="shared" si="8"/>
        <v>0</v>
      </c>
      <c r="W56" s="90">
        <f t="shared" si="8"/>
        <v>0</v>
      </c>
      <c r="X56" s="90">
        <f t="shared" si="8"/>
        <v>0</v>
      </c>
      <c r="Y56" s="90">
        <f t="shared" si="8"/>
        <v>0</v>
      </c>
      <c r="Z56" s="90">
        <f t="shared" si="8"/>
        <v>0</v>
      </c>
      <c r="AA56" s="90">
        <f t="shared" si="8"/>
        <v>0</v>
      </c>
      <c r="AB56" s="90">
        <f t="shared" si="8"/>
        <v>0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1" t="s">
        <v>73</v>
      </c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3" t="s">
        <v>46</v>
      </c>
      <c r="AD59" s="60">
        <v>44013.0</v>
      </c>
      <c r="AE59" s="60">
        <v>44044.0</v>
      </c>
      <c r="AF59" s="60">
        <v>44075.0</v>
      </c>
      <c r="AG59" s="60">
        <v>44105.0</v>
      </c>
      <c r="AH59" s="60">
        <v>44136.0</v>
      </c>
      <c r="AI59" s="60">
        <v>44166.0</v>
      </c>
      <c r="AJ59" s="60">
        <v>44197.0</v>
      </c>
      <c r="AK59" s="60">
        <v>44228.0</v>
      </c>
      <c r="AL59" s="60">
        <v>44256.0</v>
      </c>
      <c r="AM59" s="60">
        <v>44287.0</v>
      </c>
      <c r="AN59" s="60">
        <v>44317.0</v>
      </c>
      <c r="AO59" s="60">
        <v>44348.0</v>
      </c>
      <c r="AP59" s="3" t="s">
        <v>33</v>
      </c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95"/>
      <c r="AD60" s="62">
        <f>Cashflow!A$4</f>
        <v>44378</v>
      </c>
      <c r="AE60" s="62">
        <f t="shared" ref="AE60:AF60" si="9">AD$60+31</f>
        <v>44409</v>
      </c>
      <c r="AF60" s="62">
        <f t="shared" si="9"/>
        <v>44440</v>
      </c>
      <c r="AG60" s="62">
        <f>AF$60+30</f>
        <v>44470</v>
      </c>
      <c r="AH60" s="62">
        <f>AG$60+31</f>
        <v>44501</v>
      </c>
      <c r="AI60" s="62">
        <f>AH$60+30</f>
        <v>44531</v>
      </c>
      <c r="AJ60" s="62">
        <f t="shared" ref="AJ60:AK60" si="10">AI$60+31</f>
        <v>44562</v>
      </c>
      <c r="AK60" s="62">
        <f t="shared" si="10"/>
        <v>44593</v>
      </c>
      <c r="AL60" s="62">
        <f>DATE(YEAR(AK$60),MONTH(AK$60)+1,DAY(AK$60))</f>
        <v>44621</v>
      </c>
      <c r="AM60" s="62">
        <f>AL$60+31</f>
        <v>44652</v>
      </c>
      <c r="AN60" s="62">
        <f>AM$60+30</f>
        <v>44682</v>
      </c>
      <c r="AO60" s="62">
        <f>AN$60+31</f>
        <v>44713</v>
      </c>
      <c r="AP60" s="62">
        <f>AO$60+30</f>
        <v>44743</v>
      </c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5" t="s">
        <v>47</v>
      </c>
      <c r="AD61" s="96">
        <f>SUMIFS('Expenses detail'!$V13,'Expenses detail'!$R13,$AC61,'Expenses detail'!$S13,"&gt;="&amp;AD$60,'Expenses detail'!$S13,"&lt;"&amp;AE$60)+SUMIFS('Expenses detail'!$U13,'Expenses detail'!$R13,$AC61,'Expenses detail'!$S13,"&gt;="&amp;AD$60,'Expenses detail'!$S13,"&lt;"&amp;AE$60)</f>
        <v>0</v>
      </c>
      <c r="AE61" s="83">
        <f>SUMIFS('Expenses detail'!$V13,'Expenses detail'!$R13,$AC61,'Expenses detail'!$S13,"&gt;="&amp;AE$60,'Expenses detail'!$S13,"&lt;"&amp;AF$60)+SUMIFS('Expenses detail'!$U13,'Expenses detail'!$R13,$AC61,'Expenses detail'!$S13,"&gt;="&amp;AE$60,'Expenses detail'!$S13,"&lt;"&amp;AF$60)</f>
        <v>0</v>
      </c>
      <c r="AF61" s="83">
        <f>SUMIFS('Expenses detail'!$V13,'Expenses detail'!$R13,$AC61,'Expenses detail'!$S13,"&gt;="&amp;AF$60,'Expenses detail'!$S13,"&lt;"&amp;AG$60)+SUMIFS('Expenses detail'!$U13,'Expenses detail'!$R13,$AC61,'Expenses detail'!$S13,"&gt;="&amp;AF$60,'Expenses detail'!$S13,"&lt;"&amp;AG$60)</f>
        <v>0</v>
      </c>
      <c r="AG61" s="83">
        <f>SUMIFS('Expenses detail'!$V13,'Expenses detail'!$R13,$AC61,'Expenses detail'!$S13,"&gt;="&amp;AG$60,'Expenses detail'!$S13,"&lt;"&amp;AH$60)+SUMIFS('Expenses detail'!$U13,'Expenses detail'!$R13,$AC61,'Expenses detail'!$S13,"&gt;="&amp;AG$60,'Expenses detail'!$S13,"&lt;"&amp;AH$60)</f>
        <v>0</v>
      </c>
      <c r="AH61" s="83">
        <f>SUMIFS('Expenses detail'!$V13,'Expenses detail'!$R13,$AC61,'Expenses detail'!$S13,"&gt;="&amp;AH$60,'Expenses detail'!$S13,"&lt;"&amp;AI$60)+SUMIFS('Expenses detail'!$U13,'Expenses detail'!$R13,$AC61,'Expenses detail'!$S13,"&gt;="&amp;AH$60,'Expenses detail'!$S13,"&lt;"&amp;AI$60)</f>
        <v>0</v>
      </c>
      <c r="AI61" s="83">
        <f>SUMIFS('Expenses detail'!$V13,'Expenses detail'!$R13,$AC61,'Expenses detail'!$S13,"&gt;="&amp;AI$60,'Expenses detail'!$S13,"&lt;"&amp;AJ$60)+SUMIFS('Expenses detail'!$U13,'Expenses detail'!$R13,$AC61,'Expenses detail'!$S13,"&gt;="&amp;AI$60,'Expenses detail'!$S13,"&lt;"&amp;AJ$60)</f>
        <v>0</v>
      </c>
      <c r="AJ61" s="83">
        <f>SUMIFS('Expenses detail'!$V13,'Expenses detail'!$R13,$AC61,'Expenses detail'!$S13,"&gt;="&amp;AJ$60,'Expenses detail'!$S13,"&lt;"&amp;AK$60)+SUMIFS('Expenses detail'!$U13,'Expenses detail'!$R13,$AC61,'Expenses detail'!$S13,"&gt;="&amp;AJ$60,'Expenses detail'!$S13,"&lt;"&amp;AK$60)</f>
        <v>0</v>
      </c>
      <c r="AK61" s="83">
        <f>SUMIFS('Expenses detail'!$V13,'Expenses detail'!$R13,$AC61,'Expenses detail'!$S13,"&gt;="&amp;AK$60,'Expenses detail'!$S13,"&lt;"&amp;AL$60)+SUMIFS('Expenses detail'!$U13,'Expenses detail'!$R13,$AC61,'Expenses detail'!$S13,"&gt;="&amp;AK$60,'Expenses detail'!$S13,"&lt;"&amp;AL$60)</f>
        <v>0</v>
      </c>
      <c r="AL61" s="83">
        <f>SUMIFS('Expenses detail'!$V13,'Expenses detail'!$R13,$AC61,'Expenses detail'!$S13,"&gt;="&amp;AL$60,'Expenses detail'!$S13,"&lt;"&amp;AM$60)+SUMIFS('Expenses detail'!$U13,'Expenses detail'!$R13,$AC61,'Expenses detail'!$S13,"&gt;="&amp;AL$60,'Expenses detail'!$S13,"&lt;"&amp;AM$60)</f>
        <v>0</v>
      </c>
      <c r="AM61" s="83">
        <f>SUMIFS('Expenses detail'!$V13,'Expenses detail'!$R13,$AC61,'Expenses detail'!$S13,"&gt;="&amp;AM$60,'Expenses detail'!$S13,"&lt;"&amp;AN$60)+SUMIFS('Expenses detail'!$U13,'Expenses detail'!$R13,$AC61,'Expenses detail'!$S13,"&gt;="&amp;AM$60,'Expenses detail'!$S13,"&lt;"&amp;AN$60)</f>
        <v>0</v>
      </c>
      <c r="AN61" s="83">
        <f>SUMIFS('Expenses detail'!$V13,'Expenses detail'!$R13,$AC61,'Expenses detail'!$S13,"&gt;="&amp;AN$60,'Expenses detail'!$S13,"&lt;"&amp;AO$60)+SUMIFS('Expenses detail'!$U13,'Expenses detail'!$R13,$AC61,'Expenses detail'!$S13,"&gt;="&amp;AN$60,'Expenses detail'!$S13,"&lt;"&amp;AO$60)</f>
        <v>0</v>
      </c>
      <c r="AO61" s="83">
        <f>SUMIFS('Expenses detail'!$V13,'Expenses detail'!$R13,$AC61,'Expenses detail'!$S13,"&gt;="&amp;AO$60,'Expenses detail'!$S13,"&lt;"&amp;AP$60)+SUMIFS('Expenses detail'!$U13,'Expenses detail'!$R13,$AC61,'Expenses detail'!$S13,"&gt;="&amp;AO$60,'Expenses detail'!$S13,"&lt;"&amp;AP$60)</f>
        <v>0</v>
      </c>
      <c r="AP61" s="83">
        <f t="shared" ref="AP61:AP83" si="11">SUM(AD61:AO61)</f>
        <v>0</v>
      </c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7" t="s">
        <v>48</v>
      </c>
      <c r="AD62" s="97">
        <f>SUMIFS('Expenses detail'!$V13,'Expenses detail'!$R13,$AC62,'Expenses detail'!$S13,"&gt;="&amp;AD$60,'Expenses detail'!$S13,"&lt;"&amp;AE$60)+SUMIFS('Expenses detail'!$U13,'Expenses detail'!$R13,$AC62,'Expenses detail'!$S13,"&gt;="&amp;AD$60,'Expenses detail'!$S13,"&lt;"&amp;AE$60)</f>
        <v>0</v>
      </c>
      <c r="AE62" s="85">
        <f>SUMIFS('Expenses detail'!$V13,'Expenses detail'!$R13,$AC62,'Expenses detail'!$S13,"&gt;="&amp;AE$60,'Expenses detail'!$S13,"&lt;"&amp;AF$60)+SUMIFS('Expenses detail'!$U13,'Expenses detail'!$R13,$AC62,'Expenses detail'!$S13,"&gt;="&amp;AE$60,'Expenses detail'!$S13,"&lt;"&amp;AF$60)</f>
        <v>0</v>
      </c>
      <c r="AF62" s="85">
        <f>SUMIFS('Expenses detail'!$V13,'Expenses detail'!$R13,$AC62,'Expenses detail'!$S13,"&gt;="&amp;AF$60,'Expenses detail'!$S13,"&lt;"&amp;AG$60)+SUMIFS('Expenses detail'!$U13,'Expenses detail'!$R13,$AC62,'Expenses detail'!$S13,"&gt;="&amp;AF$60,'Expenses detail'!$S13,"&lt;"&amp;AG$60)</f>
        <v>0</v>
      </c>
      <c r="AG62" s="85">
        <f>SUMIFS('Expenses detail'!$V13,'Expenses detail'!$R13,$AC62,'Expenses detail'!$S13,"&gt;="&amp;AG$60,'Expenses detail'!$S13,"&lt;"&amp;AH$60)+SUMIFS('Expenses detail'!$U13,'Expenses detail'!$R13,$AC62,'Expenses detail'!$S13,"&gt;="&amp;AG$60,'Expenses detail'!$S13,"&lt;"&amp;AH$60)</f>
        <v>0</v>
      </c>
      <c r="AH62" s="85">
        <f>SUMIFS('Expenses detail'!$V13,'Expenses detail'!$R13,$AC62,'Expenses detail'!$S13,"&gt;="&amp;AH$60,'Expenses detail'!$S13,"&lt;"&amp;AI$60)+SUMIFS('Expenses detail'!$U13,'Expenses detail'!$R13,$AC62,'Expenses detail'!$S13,"&gt;="&amp;AH$60,'Expenses detail'!$S13,"&lt;"&amp;AI$60)</f>
        <v>0</v>
      </c>
      <c r="AI62" s="85">
        <f>SUMIFS('Expenses detail'!$V13,'Expenses detail'!$R13,$AC62,'Expenses detail'!$S13,"&gt;="&amp;AI$60,'Expenses detail'!$S13,"&lt;"&amp;AJ$60)+SUMIFS('Expenses detail'!$U13,'Expenses detail'!$R13,$AC62,'Expenses detail'!$S13,"&gt;="&amp;AI$60,'Expenses detail'!$S13,"&lt;"&amp;AJ$60)</f>
        <v>0</v>
      </c>
      <c r="AJ62" s="85">
        <f>SUMIFS('Expenses detail'!$V13,'Expenses detail'!$R13,$AC62,'Expenses detail'!$S13,"&gt;="&amp;AJ$60,'Expenses detail'!$S13,"&lt;"&amp;AK$60)+SUMIFS('Expenses detail'!$U13,'Expenses detail'!$R13,$AC62,'Expenses detail'!$S13,"&gt;="&amp;AJ$60,'Expenses detail'!$S13,"&lt;"&amp;AK$60)</f>
        <v>0</v>
      </c>
      <c r="AK62" s="85">
        <f>SUMIFS('Expenses detail'!$V13,'Expenses detail'!$R13,$AC62,'Expenses detail'!$S13,"&gt;="&amp;AK$60,'Expenses detail'!$S13,"&lt;"&amp;AL$60)+SUMIFS('Expenses detail'!$U13,'Expenses detail'!$R13,$AC62,'Expenses detail'!$S13,"&gt;="&amp;AK$60,'Expenses detail'!$S13,"&lt;"&amp;AL$60)</f>
        <v>0</v>
      </c>
      <c r="AL62" s="85">
        <f>SUMIFS('Expenses detail'!$V13,'Expenses detail'!$R13,$AC62,'Expenses detail'!$S13,"&gt;="&amp;AL$60,'Expenses detail'!$S13,"&lt;"&amp;AM$60)+SUMIFS('Expenses detail'!$U13,'Expenses detail'!$R13,$AC62,'Expenses detail'!$S13,"&gt;="&amp;AL$60,'Expenses detail'!$S13,"&lt;"&amp;AM$60)</f>
        <v>0</v>
      </c>
      <c r="AM62" s="85">
        <f>SUMIFS('Expenses detail'!$V13,'Expenses detail'!$R13,$AC62,'Expenses detail'!$S13,"&gt;="&amp;AM$60,'Expenses detail'!$S13,"&lt;"&amp;AN$60)+SUMIFS('Expenses detail'!$U13,'Expenses detail'!$R13,$AC62,'Expenses detail'!$S13,"&gt;="&amp;AM$60,'Expenses detail'!$S13,"&lt;"&amp;AN$60)</f>
        <v>0</v>
      </c>
      <c r="AN62" s="85">
        <f>SUMIFS('Expenses detail'!$V13,'Expenses detail'!$R13,$AC62,'Expenses detail'!$S13,"&gt;="&amp;AN$60,'Expenses detail'!$S13,"&lt;"&amp;AO$60)+SUMIFS('Expenses detail'!$U13,'Expenses detail'!$R13,$AC62,'Expenses detail'!$S13,"&gt;="&amp;AN$60,'Expenses detail'!$S13,"&lt;"&amp;AO$60)</f>
        <v>0</v>
      </c>
      <c r="AO62" s="85">
        <f>SUMIFS('Expenses detail'!$V13,'Expenses detail'!$R13,$AC62,'Expenses detail'!$S13,"&gt;="&amp;AO$60,'Expenses detail'!$S13,"&lt;"&amp;AP$60)+SUMIFS('Expenses detail'!$U13,'Expenses detail'!$R13,$AC62,'Expenses detail'!$S13,"&gt;="&amp;AO$60,'Expenses detail'!$S13,"&lt;"&amp;AP$60)</f>
        <v>0</v>
      </c>
      <c r="AP62" s="85">
        <f t="shared" si="11"/>
        <v>0</v>
      </c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7" t="s">
        <v>49</v>
      </c>
      <c r="AD63" s="97">
        <f>SUMIFS('Expenses detail'!$V13,'Expenses detail'!$R13,$AC63,'Expenses detail'!$S13,"&gt;="&amp;AD$60,'Expenses detail'!$S13,"&lt;"&amp;AE$60)+SUMIFS('Expenses detail'!$U13,'Expenses detail'!$R13,$AC63,'Expenses detail'!$S13,"&gt;="&amp;AD$60,'Expenses detail'!$S13,"&lt;"&amp;AE$60)</f>
        <v>0</v>
      </c>
      <c r="AE63" s="85">
        <f>SUMIFS('Expenses detail'!$V13,'Expenses detail'!$R13,$AC63,'Expenses detail'!$S13,"&gt;="&amp;AE$60,'Expenses detail'!$S13,"&lt;"&amp;AF$60)+SUMIFS('Expenses detail'!$U13,'Expenses detail'!$R13,$AC63,'Expenses detail'!$S13,"&gt;="&amp;AE$60,'Expenses detail'!$S13,"&lt;"&amp;AF$60)</f>
        <v>0</v>
      </c>
      <c r="AF63" s="85">
        <f>SUMIFS('Expenses detail'!$V13,'Expenses detail'!$R13,$AC63,'Expenses detail'!$S13,"&gt;="&amp;AF$60,'Expenses detail'!$S13,"&lt;"&amp;AG$60)+SUMIFS('Expenses detail'!$U13,'Expenses detail'!$R13,$AC63,'Expenses detail'!$S13,"&gt;="&amp;AF$60,'Expenses detail'!$S13,"&lt;"&amp;AG$60)</f>
        <v>0</v>
      </c>
      <c r="AG63" s="85">
        <f>SUMIFS('Expenses detail'!$V13,'Expenses detail'!$R13,$AC63,'Expenses detail'!$S13,"&gt;="&amp;AG$60,'Expenses detail'!$S13,"&lt;"&amp;AH$60)+SUMIFS('Expenses detail'!$U13,'Expenses detail'!$R13,$AC63,'Expenses detail'!$S13,"&gt;="&amp;AG$60,'Expenses detail'!$S13,"&lt;"&amp;AH$60)</f>
        <v>0</v>
      </c>
      <c r="AH63" s="85">
        <f>SUMIFS('Expenses detail'!$V13,'Expenses detail'!$R13,$AC63,'Expenses detail'!$S13,"&gt;="&amp;AH$60,'Expenses detail'!$S13,"&lt;"&amp;AI$60)+SUMIFS('Expenses detail'!$U13,'Expenses detail'!$R13,$AC63,'Expenses detail'!$S13,"&gt;="&amp;AH$60,'Expenses detail'!$S13,"&lt;"&amp;AI$60)</f>
        <v>0</v>
      </c>
      <c r="AI63" s="85">
        <f>SUMIFS('Expenses detail'!$V13,'Expenses detail'!$R13,$AC63,'Expenses detail'!$S13,"&gt;="&amp;AI$60,'Expenses detail'!$S13,"&lt;"&amp;AJ$60)+SUMIFS('Expenses detail'!$U13,'Expenses detail'!$R13,$AC63,'Expenses detail'!$S13,"&gt;="&amp;AI$60,'Expenses detail'!$S13,"&lt;"&amp;AJ$60)</f>
        <v>0</v>
      </c>
      <c r="AJ63" s="85">
        <f>SUMIFS('Expenses detail'!$V13,'Expenses detail'!$R13,$AC63,'Expenses detail'!$S13,"&gt;="&amp;AJ$60,'Expenses detail'!$S13,"&lt;"&amp;AK$60)+SUMIFS('Expenses detail'!$U13,'Expenses detail'!$R13,$AC63,'Expenses detail'!$S13,"&gt;="&amp;AJ$60,'Expenses detail'!$S13,"&lt;"&amp;AK$60)</f>
        <v>0</v>
      </c>
      <c r="AK63" s="85">
        <f>SUMIFS('Expenses detail'!$V13,'Expenses detail'!$R13,$AC63,'Expenses detail'!$S13,"&gt;="&amp;AK$60,'Expenses detail'!$S13,"&lt;"&amp;AL$60)+SUMIFS('Expenses detail'!$U13,'Expenses detail'!$R13,$AC63,'Expenses detail'!$S13,"&gt;="&amp;AK$60,'Expenses detail'!$S13,"&lt;"&amp;AL$60)</f>
        <v>0</v>
      </c>
      <c r="AL63" s="85">
        <f>SUMIFS('Expenses detail'!$V13,'Expenses detail'!$R13,$AC63,'Expenses detail'!$S13,"&gt;="&amp;AL$60,'Expenses detail'!$S13,"&lt;"&amp;AM$60)+SUMIFS('Expenses detail'!$U13,'Expenses detail'!$R13,$AC63,'Expenses detail'!$S13,"&gt;="&amp;AL$60,'Expenses detail'!$S13,"&lt;"&amp;AM$60)</f>
        <v>0</v>
      </c>
      <c r="AM63" s="85">
        <f>SUMIFS('Expenses detail'!$V13,'Expenses detail'!$R13,$AC63,'Expenses detail'!$S13,"&gt;="&amp;AM$60,'Expenses detail'!$S13,"&lt;"&amp;AN$60)+SUMIFS('Expenses detail'!$U13,'Expenses detail'!$R13,$AC63,'Expenses detail'!$S13,"&gt;="&amp;AM$60,'Expenses detail'!$S13,"&lt;"&amp;AN$60)</f>
        <v>0</v>
      </c>
      <c r="AN63" s="85">
        <f>SUMIFS('Expenses detail'!$V13,'Expenses detail'!$R13,$AC63,'Expenses detail'!$S13,"&gt;="&amp;AN$60,'Expenses detail'!$S13,"&lt;"&amp;AO$60)+SUMIFS('Expenses detail'!$U13,'Expenses detail'!$R13,$AC63,'Expenses detail'!$S13,"&gt;="&amp;AN$60,'Expenses detail'!$S13,"&lt;"&amp;AO$60)</f>
        <v>0</v>
      </c>
      <c r="AO63" s="85">
        <f>SUMIFS('Expenses detail'!$V13,'Expenses detail'!$R13,$AC63,'Expenses detail'!$S13,"&gt;="&amp;AO$60,'Expenses detail'!$S13,"&lt;"&amp;AP$60)+SUMIFS('Expenses detail'!$U13,'Expenses detail'!$R13,$AC63,'Expenses detail'!$S13,"&gt;="&amp;AO$60,'Expenses detail'!$S13,"&lt;"&amp;AP$60)</f>
        <v>0</v>
      </c>
      <c r="AP63" s="85">
        <f t="shared" si="11"/>
        <v>0</v>
      </c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7" t="s">
        <v>50</v>
      </c>
      <c r="AD64" s="97">
        <f>SUMIFS('Expenses detail'!$V13,'Expenses detail'!$R13,$AC64,'Expenses detail'!$S13,"&gt;="&amp;AD$60,'Expenses detail'!$S13,"&lt;"&amp;AE$60)+SUMIFS('Expenses detail'!$U13,'Expenses detail'!$R13,$AC64,'Expenses detail'!$S13,"&gt;="&amp;AD$60,'Expenses detail'!$S13,"&lt;"&amp;AE$60)</f>
        <v>0</v>
      </c>
      <c r="AE64" s="85">
        <f>SUMIFS('Expenses detail'!$V13,'Expenses detail'!$R13,$AC64,'Expenses detail'!$S13,"&gt;="&amp;AE$60,'Expenses detail'!$S13,"&lt;"&amp;AF$60)+SUMIFS('Expenses detail'!$U13,'Expenses detail'!$R13,$AC64,'Expenses detail'!$S13,"&gt;="&amp;AE$60,'Expenses detail'!$S13,"&lt;"&amp;AF$60)</f>
        <v>0</v>
      </c>
      <c r="AF64" s="85">
        <f>SUMIFS('Expenses detail'!$V13,'Expenses detail'!$R13,$AC64,'Expenses detail'!$S13,"&gt;="&amp;AF$60,'Expenses detail'!$S13,"&lt;"&amp;AG$60)+SUMIFS('Expenses detail'!$U13,'Expenses detail'!$R13,$AC64,'Expenses detail'!$S13,"&gt;="&amp;AF$60,'Expenses detail'!$S13,"&lt;"&amp;AG$60)</f>
        <v>0</v>
      </c>
      <c r="AG64" s="85">
        <f>SUMIFS('Expenses detail'!$V13,'Expenses detail'!$R13,$AC64,'Expenses detail'!$S13,"&gt;="&amp;AG$60,'Expenses detail'!$S13,"&lt;"&amp;AH$60)+SUMIFS('Expenses detail'!$U13,'Expenses detail'!$R13,$AC64,'Expenses detail'!$S13,"&gt;="&amp;AG$60,'Expenses detail'!$S13,"&lt;"&amp;AH$60)</f>
        <v>0</v>
      </c>
      <c r="AH64" s="85">
        <f>SUMIFS('Expenses detail'!$V13,'Expenses detail'!$R13,$AC64,'Expenses detail'!$S13,"&gt;="&amp;AH$60,'Expenses detail'!$S13,"&lt;"&amp;AI$60)+SUMIFS('Expenses detail'!$U13,'Expenses detail'!$R13,$AC64,'Expenses detail'!$S13,"&gt;="&amp;AH$60,'Expenses detail'!$S13,"&lt;"&amp;AI$60)</f>
        <v>0</v>
      </c>
      <c r="AI64" s="85">
        <f>SUMIFS('Expenses detail'!$V13,'Expenses detail'!$R13,$AC64,'Expenses detail'!$S13,"&gt;="&amp;AI$60,'Expenses detail'!$S13,"&lt;"&amp;AJ$60)+SUMIFS('Expenses detail'!$U13,'Expenses detail'!$R13,$AC64,'Expenses detail'!$S13,"&gt;="&amp;AI$60,'Expenses detail'!$S13,"&lt;"&amp;AJ$60)</f>
        <v>0</v>
      </c>
      <c r="AJ64" s="85">
        <f>SUMIFS('Expenses detail'!$V13,'Expenses detail'!$R13,$AC64,'Expenses detail'!$S13,"&gt;="&amp;AJ$60,'Expenses detail'!$S13,"&lt;"&amp;AK$60)+SUMIFS('Expenses detail'!$U13,'Expenses detail'!$R13,$AC64,'Expenses detail'!$S13,"&gt;="&amp;AJ$60,'Expenses detail'!$S13,"&lt;"&amp;AK$60)</f>
        <v>0</v>
      </c>
      <c r="AK64" s="85">
        <f>SUMIFS('Expenses detail'!$V13,'Expenses detail'!$R13,$AC64,'Expenses detail'!$S13,"&gt;="&amp;AK$60,'Expenses detail'!$S13,"&lt;"&amp;AL$60)+SUMIFS('Expenses detail'!$U13,'Expenses detail'!$R13,$AC64,'Expenses detail'!$S13,"&gt;="&amp;AK$60,'Expenses detail'!$S13,"&lt;"&amp;AL$60)</f>
        <v>0</v>
      </c>
      <c r="AL64" s="85">
        <f>SUMIFS('Expenses detail'!$V13,'Expenses detail'!$R13,$AC64,'Expenses detail'!$S13,"&gt;="&amp;AL$60,'Expenses detail'!$S13,"&lt;"&amp;AM$60)+SUMIFS('Expenses detail'!$U13,'Expenses detail'!$R13,$AC64,'Expenses detail'!$S13,"&gt;="&amp;AL$60,'Expenses detail'!$S13,"&lt;"&amp;AM$60)</f>
        <v>0</v>
      </c>
      <c r="AM64" s="85">
        <f>SUMIFS('Expenses detail'!$V13,'Expenses detail'!$R13,$AC64,'Expenses detail'!$S13,"&gt;="&amp;AM$60,'Expenses detail'!$S13,"&lt;"&amp;AN$60)+SUMIFS('Expenses detail'!$U13,'Expenses detail'!$R13,$AC64,'Expenses detail'!$S13,"&gt;="&amp;AM$60,'Expenses detail'!$S13,"&lt;"&amp;AN$60)</f>
        <v>0</v>
      </c>
      <c r="AN64" s="85">
        <f>SUMIFS('Expenses detail'!$V13,'Expenses detail'!$R13,$AC64,'Expenses detail'!$S13,"&gt;="&amp;AN$60,'Expenses detail'!$S13,"&lt;"&amp;AO$60)+SUMIFS('Expenses detail'!$U13,'Expenses detail'!$R13,$AC64,'Expenses detail'!$S13,"&gt;="&amp;AN$60,'Expenses detail'!$S13,"&lt;"&amp;AO$60)</f>
        <v>0</v>
      </c>
      <c r="AO64" s="85">
        <f>SUMIFS('Expenses detail'!$V13,'Expenses detail'!$R13,$AC64,'Expenses detail'!$S13,"&gt;="&amp;AO$60,'Expenses detail'!$S13,"&lt;"&amp;AP$60)+SUMIFS('Expenses detail'!$U13,'Expenses detail'!$R13,$AC64,'Expenses detail'!$S13,"&gt;="&amp;AO$60,'Expenses detail'!$S13,"&lt;"&amp;AP$60)</f>
        <v>0</v>
      </c>
      <c r="AP64" s="85">
        <f t="shared" si="11"/>
        <v>0</v>
      </c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7" t="s">
        <v>51</v>
      </c>
      <c r="AD65" s="97">
        <f>SUMIFS('Expenses detail'!$V13,'Expenses detail'!$R13,$AC65,'Expenses detail'!$S13,"&gt;="&amp;AD$60,'Expenses detail'!$S13,"&lt;"&amp;AE$60)+SUMIFS('Expenses detail'!$U13,'Expenses detail'!$R13,$AC65,'Expenses detail'!$S13,"&gt;="&amp;AD$60,'Expenses detail'!$S13,"&lt;"&amp;AE$60)</f>
        <v>0</v>
      </c>
      <c r="AE65" s="85">
        <f>SUMIFS('Expenses detail'!$V13,'Expenses detail'!$R13,$AC65,'Expenses detail'!$S13,"&gt;="&amp;AE$60,'Expenses detail'!$S13,"&lt;"&amp;AF$60)+SUMIFS('Expenses detail'!$U13,'Expenses detail'!$R13,$AC65,'Expenses detail'!$S13,"&gt;="&amp;AE$60,'Expenses detail'!$S13,"&lt;"&amp;AF$60)</f>
        <v>0</v>
      </c>
      <c r="AF65" s="85">
        <f>SUMIFS('Expenses detail'!$V13,'Expenses detail'!$R13,$AC65,'Expenses detail'!$S13,"&gt;="&amp;AF$60,'Expenses detail'!$S13,"&lt;"&amp;AG$60)+SUMIFS('Expenses detail'!$U13,'Expenses detail'!$R13,$AC65,'Expenses detail'!$S13,"&gt;="&amp;AF$60,'Expenses detail'!$S13,"&lt;"&amp;AG$60)</f>
        <v>0</v>
      </c>
      <c r="AG65" s="85">
        <f>SUMIFS('Expenses detail'!$V13,'Expenses detail'!$R13,$AC65,'Expenses detail'!$S13,"&gt;="&amp;AG$60,'Expenses detail'!$S13,"&lt;"&amp;AH$60)+SUMIFS('Expenses detail'!$U13,'Expenses detail'!$R13,$AC65,'Expenses detail'!$S13,"&gt;="&amp;AG$60,'Expenses detail'!$S13,"&lt;"&amp;AH$60)</f>
        <v>0</v>
      </c>
      <c r="AH65" s="85">
        <f>SUMIFS('Expenses detail'!$V13,'Expenses detail'!$R13,$AC65,'Expenses detail'!$S13,"&gt;="&amp;AH$60,'Expenses detail'!$S13,"&lt;"&amp;AI$60)+SUMIFS('Expenses detail'!$U13,'Expenses detail'!$R13,$AC65,'Expenses detail'!$S13,"&gt;="&amp;AH$60,'Expenses detail'!$S13,"&lt;"&amp;AI$60)</f>
        <v>0</v>
      </c>
      <c r="AI65" s="85">
        <f>SUMIFS('Expenses detail'!$V13,'Expenses detail'!$R13,$AC65,'Expenses detail'!$S13,"&gt;="&amp;AI$60,'Expenses detail'!$S13,"&lt;"&amp;AJ$60)+SUMIFS('Expenses detail'!$U13,'Expenses detail'!$R13,$AC65,'Expenses detail'!$S13,"&gt;="&amp;AI$60,'Expenses detail'!$S13,"&lt;"&amp;AJ$60)</f>
        <v>0</v>
      </c>
      <c r="AJ65" s="85">
        <f>SUMIFS('Expenses detail'!$V13,'Expenses detail'!$R13,$AC65,'Expenses detail'!$S13,"&gt;="&amp;AJ$60,'Expenses detail'!$S13,"&lt;"&amp;AK$60)+SUMIFS('Expenses detail'!$U13,'Expenses detail'!$R13,$AC65,'Expenses detail'!$S13,"&gt;="&amp;AJ$60,'Expenses detail'!$S13,"&lt;"&amp;AK$60)</f>
        <v>0</v>
      </c>
      <c r="AK65" s="85">
        <f>SUMIFS('Expenses detail'!$V13,'Expenses detail'!$R13,$AC65,'Expenses detail'!$S13,"&gt;="&amp;AK$60,'Expenses detail'!$S13,"&lt;"&amp;AL$60)+SUMIFS('Expenses detail'!$U13,'Expenses detail'!$R13,$AC65,'Expenses detail'!$S13,"&gt;="&amp;AK$60,'Expenses detail'!$S13,"&lt;"&amp;AL$60)</f>
        <v>0</v>
      </c>
      <c r="AL65" s="85">
        <f>SUMIFS('Expenses detail'!$V13,'Expenses detail'!$R13,$AC65,'Expenses detail'!$S13,"&gt;="&amp;AL$60,'Expenses detail'!$S13,"&lt;"&amp;AM$60)+SUMIFS('Expenses detail'!$U13,'Expenses detail'!$R13,$AC65,'Expenses detail'!$S13,"&gt;="&amp;AL$60,'Expenses detail'!$S13,"&lt;"&amp;AM$60)</f>
        <v>0</v>
      </c>
      <c r="AM65" s="85">
        <f>SUMIFS('Expenses detail'!$V13,'Expenses detail'!$R13,$AC65,'Expenses detail'!$S13,"&gt;="&amp;AM$60,'Expenses detail'!$S13,"&lt;"&amp;AN$60)+SUMIFS('Expenses detail'!$U13,'Expenses detail'!$R13,$AC65,'Expenses detail'!$S13,"&gt;="&amp;AM$60,'Expenses detail'!$S13,"&lt;"&amp;AN$60)</f>
        <v>0</v>
      </c>
      <c r="AN65" s="85">
        <f>SUMIFS('Expenses detail'!$V13,'Expenses detail'!$R13,$AC65,'Expenses detail'!$S13,"&gt;="&amp;AN$60,'Expenses detail'!$S13,"&lt;"&amp;AO$60)+SUMIFS('Expenses detail'!$U13,'Expenses detail'!$R13,$AC65,'Expenses detail'!$S13,"&gt;="&amp;AN$60,'Expenses detail'!$S13,"&lt;"&amp;AO$60)</f>
        <v>0</v>
      </c>
      <c r="AO65" s="85">
        <f>SUMIFS('Expenses detail'!$V13,'Expenses detail'!$R13,$AC65,'Expenses detail'!$S13,"&gt;="&amp;AO$60,'Expenses detail'!$S13,"&lt;"&amp;AP$60)+SUMIFS('Expenses detail'!$U13,'Expenses detail'!$R13,$AC65,'Expenses detail'!$S13,"&gt;="&amp;AO$60,'Expenses detail'!$S13,"&lt;"&amp;AP$60)</f>
        <v>0</v>
      </c>
      <c r="AP65" s="85">
        <f t="shared" si="11"/>
        <v>0</v>
      </c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7" t="s">
        <v>52</v>
      </c>
      <c r="AD66" s="97">
        <f>SUMIFS('Expenses detail'!$V13,'Expenses detail'!$R13,$AC66,'Expenses detail'!$S13,"&gt;="&amp;AD$60,'Expenses detail'!$S13,"&lt;"&amp;AE$60)+SUMIFS('Expenses detail'!$U13,'Expenses detail'!$R13,$AC66,'Expenses detail'!$S13,"&gt;="&amp;AD$60,'Expenses detail'!$S13,"&lt;"&amp;AE$60)</f>
        <v>0</v>
      </c>
      <c r="AE66" s="85">
        <f>SUMIFS('Expenses detail'!$V13,'Expenses detail'!$R13,$AC66,'Expenses detail'!$S13,"&gt;="&amp;AE$60,'Expenses detail'!$S13,"&lt;"&amp;AF$60)+SUMIFS('Expenses detail'!$U13,'Expenses detail'!$R13,$AC66,'Expenses detail'!$S13,"&gt;="&amp;AE$60,'Expenses detail'!$S13,"&lt;"&amp;AF$60)</f>
        <v>0</v>
      </c>
      <c r="AF66" s="85">
        <f>SUMIFS('Expenses detail'!$V13,'Expenses detail'!$R13,$AC66,'Expenses detail'!$S13,"&gt;="&amp;AF$60,'Expenses detail'!$S13,"&lt;"&amp;AG$60)+SUMIFS('Expenses detail'!$U13,'Expenses detail'!$R13,$AC66,'Expenses detail'!$S13,"&gt;="&amp;AF$60,'Expenses detail'!$S13,"&lt;"&amp;AG$60)</f>
        <v>0</v>
      </c>
      <c r="AG66" s="85">
        <f>SUMIFS('Expenses detail'!$V13,'Expenses detail'!$R13,$AC66,'Expenses detail'!$S13,"&gt;="&amp;AG$60,'Expenses detail'!$S13,"&lt;"&amp;AH$60)+SUMIFS('Expenses detail'!$U13,'Expenses detail'!$R13,$AC66,'Expenses detail'!$S13,"&gt;="&amp;AG$60,'Expenses detail'!$S13,"&lt;"&amp;AH$60)</f>
        <v>0</v>
      </c>
      <c r="AH66" s="85">
        <f>SUMIFS('Expenses detail'!$V13,'Expenses detail'!$R13,$AC66,'Expenses detail'!$S13,"&gt;="&amp;AH$60,'Expenses detail'!$S13,"&lt;"&amp;AI$60)+SUMIFS('Expenses detail'!$U13,'Expenses detail'!$R13,$AC66,'Expenses detail'!$S13,"&gt;="&amp;AH$60,'Expenses detail'!$S13,"&lt;"&amp;AI$60)</f>
        <v>0</v>
      </c>
      <c r="AI66" s="85">
        <f>SUMIFS('Expenses detail'!$V13,'Expenses detail'!$R13,$AC66,'Expenses detail'!$S13,"&gt;="&amp;AI$60,'Expenses detail'!$S13,"&lt;"&amp;AJ$60)+SUMIFS('Expenses detail'!$U13,'Expenses detail'!$R13,$AC66,'Expenses detail'!$S13,"&gt;="&amp;AI$60,'Expenses detail'!$S13,"&lt;"&amp;AJ$60)</f>
        <v>0</v>
      </c>
      <c r="AJ66" s="85">
        <f>SUMIFS('Expenses detail'!$V13,'Expenses detail'!$R13,$AC66,'Expenses detail'!$S13,"&gt;="&amp;AJ$60,'Expenses detail'!$S13,"&lt;"&amp;AK$60)+SUMIFS('Expenses detail'!$U13,'Expenses detail'!$R13,$AC66,'Expenses detail'!$S13,"&gt;="&amp;AJ$60,'Expenses detail'!$S13,"&lt;"&amp;AK$60)</f>
        <v>0</v>
      </c>
      <c r="AK66" s="85">
        <f>SUMIFS('Expenses detail'!$V13,'Expenses detail'!$R13,$AC66,'Expenses detail'!$S13,"&gt;="&amp;AK$60,'Expenses detail'!$S13,"&lt;"&amp;AL$60)+SUMIFS('Expenses detail'!$U13,'Expenses detail'!$R13,$AC66,'Expenses detail'!$S13,"&gt;="&amp;AK$60,'Expenses detail'!$S13,"&lt;"&amp;AL$60)</f>
        <v>0</v>
      </c>
      <c r="AL66" s="85">
        <f>SUMIFS('Expenses detail'!$V13,'Expenses detail'!$R13,$AC66,'Expenses detail'!$S13,"&gt;="&amp;AL$60,'Expenses detail'!$S13,"&lt;"&amp;AM$60)+SUMIFS('Expenses detail'!$U13,'Expenses detail'!$R13,$AC66,'Expenses detail'!$S13,"&gt;="&amp;AL$60,'Expenses detail'!$S13,"&lt;"&amp;AM$60)</f>
        <v>0</v>
      </c>
      <c r="AM66" s="85">
        <f>SUMIFS('Expenses detail'!$V13,'Expenses detail'!$R13,$AC66,'Expenses detail'!$S13,"&gt;="&amp;AM$60,'Expenses detail'!$S13,"&lt;"&amp;AN$60)+SUMIFS('Expenses detail'!$U13,'Expenses detail'!$R13,$AC66,'Expenses detail'!$S13,"&gt;="&amp;AM$60,'Expenses detail'!$S13,"&lt;"&amp;AN$60)</f>
        <v>0</v>
      </c>
      <c r="AN66" s="85">
        <f>SUMIFS('Expenses detail'!$V13,'Expenses detail'!$R13,$AC66,'Expenses detail'!$S13,"&gt;="&amp;AN$60,'Expenses detail'!$S13,"&lt;"&amp;AO$60)+SUMIFS('Expenses detail'!$U13,'Expenses detail'!$R13,$AC66,'Expenses detail'!$S13,"&gt;="&amp;AN$60,'Expenses detail'!$S13,"&lt;"&amp;AO$60)</f>
        <v>0</v>
      </c>
      <c r="AO66" s="85">
        <f>SUMIFS('Expenses detail'!$V13,'Expenses detail'!$R13,$AC66,'Expenses detail'!$S13,"&gt;="&amp;AO$60,'Expenses detail'!$S13,"&lt;"&amp;AP$60)+SUMIFS('Expenses detail'!$U13,'Expenses detail'!$R13,$AC66,'Expenses detail'!$S13,"&gt;="&amp;AO$60,'Expenses detail'!$S13,"&lt;"&amp;AP$60)</f>
        <v>0</v>
      </c>
      <c r="AP66" s="85">
        <f t="shared" si="11"/>
        <v>0</v>
      </c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7" t="s">
        <v>53</v>
      </c>
      <c r="AD67" s="97">
        <f>SUMIFS('Expenses detail'!$V13,'Expenses detail'!$R13,$AC67,'Expenses detail'!$S13,"&gt;="&amp;AD$60,'Expenses detail'!$S13,"&lt;"&amp;AE$60)+SUMIFS('Expenses detail'!$U13,'Expenses detail'!$R13,$AC67,'Expenses detail'!$S13,"&gt;="&amp;AD$60,'Expenses detail'!$S13,"&lt;"&amp;AE$60)</f>
        <v>0</v>
      </c>
      <c r="AE67" s="85">
        <f>SUMIFS('Expenses detail'!$V13,'Expenses detail'!$R13,$AC67,'Expenses detail'!$S13,"&gt;="&amp;AE$60,'Expenses detail'!$S13,"&lt;"&amp;AF$60)+SUMIFS('Expenses detail'!$U13,'Expenses detail'!$R13,$AC67,'Expenses detail'!$S13,"&gt;="&amp;AE$60,'Expenses detail'!$S13,"&lt;"&amp;AF$60)</f>
        <v>0</v>
      </c>
      <c r="AF67" s="85">
        <f>SUMIFS('Expenses detail'!$V13,'Expenses detail'!$R13,$AC67,'Expenses detail'!$S13,"&gt;="&amp;AF$60,'Expenses detail'!$S13,"&lt;"&amp;AG$60)+SUMIFS('Expenses detail'!$U13,'Expenses detail'!$R13,$AC67,'Expenses detail'!$S13,"&gt;="&amp;AF$60,'Expenses detail'!$S13,"&lt;"&amp;AG$60)</f>
        <v>0</v>
      </c>
      <c r="AG67" s="85">
        <f>SUMIFS('Expenses detail'!$V13,'Expenses detail'!$R13,$AC67,'Expenses detail'!$S13,"&gt;="&amp;AG$60,'Expenses detail'!$S13,"&lt;"&amp;AH$60)+SUMIFS('Expenses detail'!$U13,'Expenses detail'!$R13,$AC67,'Expenses detail'!$S13,"&gt;="&amp;AG$60,'Expenses detail'!$S13,"&lt;"&amp;AH$60)</f>
        <v>0</v>
      </c>
      <c r="AH67" s="85">
        <f>SUMIFS('Expenses detail'!$V13,'Expenses detail'!$R13,$AC67,'Expenses detail'!$S13,"&gt;="&amp;AH$60,'Expenses detail'!$S13,"&lt;"&amp;AI$60)+SUMIFS('Expenses detail'!$U13,'Expenses detail'!$R13,$AC67,'Expenses detail'!$S13,"&gt;="&amp;AH$60,'Expenses detail'!$S13,"&lt;"&amp;AI$60)</f>
        <v>0</v>
      </c>
      <c r="AI67" s="85">
        <f>SUMIFS('Expenses detail'!$V13,'Expenses detail'!$R13,$AC67,'Expenses detail'!$S13,"&gt;="&amp;AI$60,'Expenses detail'!$S13,"&lt;"&amp;AJ$60)+SUMIFS('Expenses detail'!$U13,'Expenses detail'!$R13,$AC67,'Expenses detail'!$S13,"&gt;="&amp;AI$60,'Expenses detail'!$S13,"&lt;"&amp;AJ$60)</f>
        <v>0</v>
      </c>
      <c r="AJ67" s="85">
        <f>SUMIFS('Expenses detail'!$V13,'Expenses detail'!$R13,$AC67,'Expenses detail'!$S13,"&gt;="&amp;AJ$60,'Expenses detail'!$S13,"&lt;"&amp;AK$60)+SUMIFS('Expenses detail'!$U13,'Expenses detail'!$R13,$AC67,'Expenses detail'!$S13,"&gt;="&amp;AJ$60,'Expenses detail'!$S13,"&lt;"&amp;AK$60)</f>
        <v>0</v>
      </c>
      <c r="AK67" s="85">
        <f>SUMIFS('Expenses detail'!$V13,'Expenses detail'!$R13,$AC67,'Expenses detail'!$S13,"&gt;="&amp;AK$60,'Expenses detail'!$S13,"&lt;"&amp;AL$60)+SUMIFS('Expenses detail'!$U13,'Expenses detail'!$R13,$AC67,'Expenses detail'!$S13,"&gt;="&amp;AK$60,'Expenses detail'!$S13,"&lt;"&amp;AL$60)</f>
        <v>0</v>
      </c>
      <c r="AL67" s="85">
        <f>SUMIFS('Expenses detail'!$V13,'Expenses detail'!$R13,$AC67,'Expenses detail'!$S13,"&gt;="&amp;AL$60,'Expenses detail'!$S13,"&lt;"&amp;AM$60)+SUMIFS('Expenses detail'!$U13,'Expenses detail'!$R13,$AC67,'Expenses detail'!$S13,"&gt;="&amp;AL$60,'Expenses detail'!$S13,"&lt;"&amp;AM$60)</f>
        <v>0</v>
      </c>
      <c r="AM67" s="85">
        <f>SUMIFS('Expenses detail'!$V13,'Expenses detail'!$R13,$AC67,'Expenses detail'!$S13,"&gt;="&amp;AM$60,'Expenses detail'!$S13,"&lt;"&amp;AN$60)+SUMIFS('Expenses detail'!$U13,'Expenses detail'!$R13,$AC67,'Expenses detail'!$S13,"&gt;="&amp;AM$60,'Expenses detail'!$S13,"&lt;"&amp;AN$60)</f>
        <v>0</v>
      </c>
      <c r="AN67" s="85">
        <f>SUMIFS('Expenses detail'!$V13,'Expenses detail'!$R13,$AC67,'Expenses detail'!$S13,"&gt;="&amp;AN$60,'Expenses detail'!$S13,"&lt;"&amp;AO$60)+SUMIFS('Expenses detail'!$U13,'Expenses detail'!$R13,$AC67,'Expenses detail'!$S13,"&gt;="&amp;AN$60,'Expenses detail'!$S13,"&lt;"&amp;AO$60)</f>
        <v>0</v>
      </c>
      <c r="AO67" s="85">
        <f>SUMIFS('Expenses detail'!$V13,'Expenses detail'!$R13,$AC67,'Expenses detail'!$S13,"&gt;="&amp;AO$60,'Expenses detail'!$S13,"&lt;"&amp;AP$60)+SUMIFS('Expenses detail'!$U13,'Expenses detail'!$R13,$AC67,'Expenses detail'!$S13,"&gt;="&amp;AO$60,'Expenses detail'!$S13,"&lt;"&amp;AP$60)</f>
        <v>0</v>
      </c>
      <c r="AP67" s="85">
        <f t="shared" si="11"/>
        <v>0</v>
      </c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7" t="s">
        <v>54</v>
      </c>
      <c r="AD68" s="97">
        <f>SUMIFS('Expenses detail'!$V13,'Expenses detail'!$R13,$AC68,'Expenses detail'!$S13,"&gt;="&amp;AD$60,'Expenses detail'!$S13,"&lt;"&amp;AE$60)+SUMIFS('Expenses detail'!$U13,'Expenses detail'!$R13,$AC68,'Expenses detail'!$S13,"&gt;="&amp;AD$60,'Expenses detail'!$S13,"&lt;"&amp;AE$60)</f>
        <v>0</v>
      </c>
      <c r="AE68" s="85">
        <f>SUMIFS('Expenses detail'!$V13,'Expenses detail'!$R13,$AC68,'Expenses detail'!$S13,"&gt;="&amp;AE$60,'Expenses detail'!$S13,"&lt;"&amp;AF$60)+SUMIFS('Expenses detail'!$U13,'Expenses detail'!$R13,$AC68,'Expenses detail'!$S13,"&gt;="&amp;AE$60,'Expenses detail'!$S13,"&lt;"&amp;AF$60)</f>
        <v>0</v>
      </c>
      <c r="AF68" s="85">
        <f>SUMIFS('Expenses detail'!$V13,'Expenses detail'!$R13,$AC68,'Expenses detail'!$S13,"&gt;="&amp;AF$60,'Expenses detail'!$S13,"&lt;"&amp;AG$60)+SUMIFS('Expenses detail'!$U13,'Expenses detail'!$R13,$AC68,'Expenses detail'!$S13,"&gt;="&amp;AF$60,'Expenses detail'!$S13,"&lt;"&amp;AG$60)</f>
        <v>0</v>
      </c>
      <c r="AG68" s="85">
        <f>SUMIFS('Expenses detail'!$V13,'Expenses detail'!$R13,$AC68,'Expenses detail'!$S13,"&gt;="&amp;AG$60,'Expenses detail'!$S13,"&lt;"&amp;AH$60)+SUMIFS('Expenses detail'!$U13,'Expenses detail'!$R13,$AC68,'Expenses detail'!$S13,"&gt;="&amp;AG$60,'Expenses detail'!$S13,"&lt;"&amp;AH$60)</f>
        <v>0</v>
      </c>
      <c r="AH68" s="85">
        <f>SUMIFS('Expenses detail'!$V13,'Expenses detail'!$R13,$AC68,'Expenses detail'!$S13,"&gt;="&amp;AH$60,'Expenses detail'!$S13,"&lt;"&amp;AI$60)+SUMIFS('Expenses detail'!$U13,'Expenses detail'!$R13,$AC68,'Expenses detail'!$S13,"&gt;="&amp;AH$60,'Expenses detail'!$S13,"&lt;"&amp;AI$60)</f>
        <v>0</v>
      </c>
      <c r="AI68" s="85">
        <f>SUMIFS('Expenses detail'!$V13,'Expenses detail'!$R13,$AC68,'Expenses detail'!$S13,"&gt;="&amp;AI$60,'Expenses detail'!$S13,"&lt;"&amp;AJ$60)+SUMIFS('Expenses detail'!$U13,'Expenses detail'!$R13,$AC68,'Expenses detail'!$S13,"&gt;="&amp;AI$60,'Expenses detail'!$S13,"&lt;"&amp;AJ$60)</f>
        <v>0</v>
      </c>
      <c r="AJ68" s="85">
        <f>SUMIFS('Expenses detail'!$V13,'Expenses detail'!$R13,$AC68,'Expenses detail'!$S13,"&gt;="&amp;AJ$60,'Expenses detail'!$S13,"&lt;"&amp;AK$60)+SUMIFS('Expenses detail'!$U13,'Expenses detail'!$R13,$AC68,'Expenses detail'!$S13,"&gt;="&amp;AJ$60,'Expenses detail'!$S13,"&lt;"&amp;AK$60)</f>
        <v>0</v>
      </c>
      <c r="AK68" s="85">
        <f>SUMIFS('Expenses detail'!$V13,'Expenses detail'!$R13,$AC68,'Expenses detail'!$S13,"&gt;="&amp;AK$60,'Expenses detail'!$S13,"&lt;"&amp;AL$60)+SUMIFS('Expenses detail'!$U13,'Expenses detail'!$R13,$AC68,'Expenses detail'!$S13,"&gt;="&amp;AK$60,'Expenses detail'!$S13,"&lt;"&amp;AL$60)</f>
        <v>0</v>
      </c>
      <c r="AL68" s="85">
        <f>SUMIFS('Expenses detail'!$V13,'Expenses detail'!$R13,$AC68,'Expenses detail'!$S13,"&gt;="&amp;AL$60,'Expenses detail'!$S13,"&lt;"&amp;AM$60)+SUMIFS('Expenses detail'!$U13,'Expenses detail'!$R13,$AC68,'Expenses detail'!$S13,"&gt;="&amp;AL$60,'Expenses detail'!$S13,"&lt;"&amp;AM$60)</f>
        <v>0</v>
      </c>
      <c r="AM68" s="85">
        <f>SUMIFS('Expenses detail'!$V13,'Expenses detail'!$R13,$AC68,'Expenses detail'!$S13,"&gt;="&amp;AM$60,'Expenses detail'!$S13,"&lt;"&amp;AN$60)+SUMIFS('Expenses detail'!$U13,'Expenses detail'!$R13,$AC68,'Expenses detail'!$S13,"&gt;="&amp;AM$60,'Expenses detail'!$S13,"&lt;"&amp;AN$60)</f>
        <v>0</v>
      </c>
      <c r="AN68" s="85">
        <f>SUMIFS('Expenses detail'!$V13,'Expenses detail'!$R13,$AC68,'Expenses detail'!$S13,"&gt;="&amp;AN$60,'Expenses detail'!$S13,"&lt;"&amp;AO$60)+SUMIFS('Expenses detail'!$U13,'Expenses detail'!$R13,$AC68,'Expenses detail'!$S13,"&gt;="&amp;AN$60,'Expenses detail'!$S13,"&lt;"&amp;AO$60)</f>
        <v>0</v>
      </c>
      <c r="AO68" s="85">
        <f>SUMIFS('Expenses detail'!$V13,'Expenses detail'!$R13,$AC68,'Expenses detail'!$S13,"&gt;="&amp;AO$60,'Expenses detail'!$S13,"&lt;"&amp;AP$60)+SUMIFS('Expenses detail'!$U13,'Expenses detail'!$R13,$AC68,'Expenses detail'!$S13,"&gt;="&amp;AO$60,'Expenses detail'!$S13,"&lt;"&amp;AP$60)</f>
        <v>0</v>
      </c>
      <c r="AP68" s="85">
        <f t="shared" si="11"/>
        <v>0</v>
      </c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7" t="s">
        <v>55</v>
      </c>
      <c r="AD69" s="97">
        <f>SUMIFS('Expenses detail'!$V13,'Expenses detail'!$R13,$AC69,'Expenses detail'!$S13,"&gt;="&amp;AD$60,'Expenses detail'!$S13,"&lt;"&amp;AE$60)+SUMIFS('Expenses detail'!$U13,'Expenses detail'!$R13,$AC69,'Expenses detail'!$S13,"&gt;="&amp;AD$60,'Expenses detail'!$S13,"&lt;"&amp;AE$60)</f>
        <v>0</v>
      </c>
      <c r="AE69" s="85">
        <f>SUMIFS('Expenses detail'!$V13,'Expenses detail'!$R13,$AC69,'Expenses detail'!$S13,"&gt;="&amp;AE$60,'Expenses detail'!$S13,"&lt;"&amp;AF$60)+SUMIFS('Expenses detail'!$U13,'Expenses detail'!$R13,$AC69,'Expenses detail'!$S13,"&gt;="&amp;AE$60,'Expenses detail'!$S13,"&lt;"&amp;AF$60)</f>
        <v>0</v>
      </c>
      <c r="AF69" s="85">
        <f>SUMIFS('Expenses detail'!$V13,'Expenses detail'!$R13,$AC69,'Expenses detail'!$S13,"&gt;="&amp;AF$60,'Expenses detail'!$S13,"&lt;"&amp;AG$60)+SUMIFS('Expenses detail'!$U13,'Expenses detail'!$R13,$AC69,'Expenses detail'!$S13,"&gt;="&amp;AF$60,'Expenses detail'!$S13,"&lt;"&amp;AG$60)</f>
        <v>0</v>
      </c>
      <c r="AG69" s="85">
        <f>SUMIFS('Expenses detail'!$V13,'Expenses detail'!$R13,$AC69,'Expenses detail'!$S13,"&gt;="&amp;AG$60,'Expenses detail'!$S13,"&lt;"&amp;AH$60)+SUMIFS('Expenses detail'!$U13,'Expenses detail'!$R13,$AC69,'Expenses detail'!$S13,"&gt;="&amp;AG$60,'Expenses detail'!$S13,"&lt;"&amp;AH$60)</f>
        <v>0</v>
      </c>
      <c r="AH69" s="85">
        <f>SUMIFS('Expenses detail'!$V13,'Expenses detail'!$R13,$AC69,'Expenses detail'!$S13,"&gt;="&amp;AH$60,'Expenses detail'!$S13,"&lt;"&amp;AI$60)+SUMIFS('Expenses detail'!$U13,'Expenses detail'!$R13,$AC69,'Expenses detail'!$S13,"&gt;="&amp;AH$60,'Expenses detail'!$S13,"&lt;"&amp;AI$60)</f>
        <v>0</v>
      </c>
      <c r="AI69" s="85">
        <f>SUMIFS('Expenses detail'!$V13,'Expenses detail'!$R13,$AC69,'Expenses detail'!$S13,"&gt;="&amp;AI$60,'Expenses detail'!$S13,"&lt;"&amp;AJ$60)+SUMIFS('Expenses detail'!$U13,'Expenses detail'!$R13,$AC69,'Expenses detail'!$S13,"&gt;="&amp;AI$60,'Expenses detail'!$S13,"&lt;"&amp;AJ$60)</f>
        <v>0</v>
      </c>
      <c r="AJ69" s="85">
        <f>SUMIFS('Expenses detail'!$V13,'Expenses detail'!$R13,$AC69,'Expenses detail'!$S13,"&gt;="&amp;AJ$60,'Expenses detail'!$S13,"&lt;"&amp;AK$60)+SUMIFS('Expenses detail'!$U13,'Expenses detail'!$R13,$AC69,'Expenses detail'!$S13,"&gt;="&amp;AJ$60,'Expenses detail'!$S13,"&lt;"&amp;AK$60)</f>
        <v>0</v>
      </c>
      <c r="AK69" s="85">
        <f>SUMIFS('Expenses detail'!$V13,'Expenses detail'!$R13,$AC69,'Expenses detail'!$S13,"&gt;="&amp;AK$60,'Expenses detail'!$S13,"&lt;"&amp;AL$60)+SUMIFS('Expenses detail'!$U13,'Expenses detail'!$R13,$AC69,'Expenses detail'!$S13,"&gt;="&amp;AK$60,'Expenses detail'!$S13,"&lt;"&amp;AL$60)</f>
        <v>0</v>
      </c>
      <c r="AL69" s="85">
        <f>SUMIFS('Expenses detail'!$V13,'Expenses detail'!$R13,$AC69,'Expenses detail'!$S13,"&gt;="&amp;AL$60,'Expenses detail'!$S13,"&lt;"&amp;AM$60)+SUMIFS('Expenses detail'!$U13,'Expenses detail'!$R13,$AC69,'Expenses detail'!$S13,"&gt;="&amp;AL$60,'Expenses detail'!$S13,"&lt;"&amp;AM$60)</f>
        <v>0</v>
      </c>
      <c r="AM69" s="85">
        <f>SUMIFS('Expenses detail'!$V13,'Expenses detail'!$R13,$AC69,'Expenses detail'!$S13,"&gt;="&amp;AM$60,'Expenses detail'!$S13,"&lt;"&amp;AN$60)+SUMIFS('Expenses detail'!$U13,'Expenses detail'!$R13,$AC69,'Expenses detail'!$S13,"&gt;="&amp;AM$60,'Expenses detail'!$S13,"&lt;"&amp;AN$60)</f>
        <v>0</v>
      </c>
      <c r="AN69" s="85">
        <f>SUMIFS('Expenses detail'!$V13,'Expenses detail'!$R13,$AC69,'Expenses detail'!$S13,"&gt;="&amp;AN$60,'Expenses detail'!$S13,"&lt;"&amp;AO$60)+SUMIFS('Expenses detail'!$U13,'Expenses detail'!$R13,$AC69,'Expenses detail'!$S13,"&gt;="&amp;AN$60,'Expenses detail'!$S13,"&lt;"&amp;AO$60)</f>
        <v>0</v>
      </c>
      <c r="AO69" s="85">
        <f>SUMIFS('Expenses detail'!$V13,'Expenses detail'!$R13,$AC69,'Expenses detail'!$S13,"&gt;="&amp;AO$60,'Expenses detail'!$S13,"&lt;"&amp;AP$60)+SUMIFS('Expenses detail'!$U13,'Expenses detail'!$R13,$AC69,'Expenses detail'!$S13,"&gt;="&amp;AO$60,'Expenses detail'!$S13,"&lt;"&amp;AP$60)</f>
        <v>0</v>
      </c>
      <c r="AP69" s="85">
        <f t="shared" si="11"/>
        <v>0</v>
      </c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7" t="s">
        <v>56</v>
      </c>
      <c r="AD70" s="97">
        <f>SUMIFS('Expenses detail'!$V13,'Expenses detail'!$R13,$AC70,'Expenses detail'!$S13,"&gt;="&amp;AD$60,'Expenses detail'!$S13,"&lt;"&amp;AE$60)+SUMIFS('Expenses detail'!$U13,'Expenses detail'!$R13,$AC70,'Expenses detail'!$S13,"&gt;="&amp;AD$60,'Expenses detail'!$S13,"&lt;"&amp;AE$60)</f>
        <v>0</v>
      </c>
      <c r="AE70" s="85">
        <f>SUMIFS('Expenses detail'!$V13,'Expenses detail'!$R13,$AC70,'Expenses detail'!$S13,"&gt;="&amp;AE$60,'Expenses detail'!$S13,"&lt;"&amp;AF$60)+SUMIFS('Expenses detail'!$U13,'Expenses detail'!$R13,$AC70,'Expenses detail'!$S13,"&gt;="&amp;AE$60,'Expenses detail'!$S13,"&lt;"&amp;AF$60)</f>
        <v>0</v>
      </c>
      <c r="AF70" s="85">
        <f>SUMIFS('Expenses detail'!$V13,'Expenses detail'!$R13,$AC70,'Expenses detail'!$S13,"&gt;="&amp;AF$60,'Expenses detail'!$S13,"&lt;"&amp;AG$60)+SUMIFS('Expenses detail'!$U13,'Expenses detail'!$R13,$AC70,'Expenses detail'!$S13,"&gt;="&amp;AF$60,'Expenses detail'!$S13,"&lt;"&amp;AG$60)</f>
        <v>0</v>
      </c>
      <c r="AG70" s="85">
        <f>SUMIFS('Expenses detail'!$V13,'Expenses detail'!$R13,$AC70,'Expenses detail'!$S13,"&gt;="&amp;AG$60,'Expenses detail'!$S13,"&lt;"&amp;AH$60)+SUMIFS('Expenses detail'!$U13,'Expenses detail'!$R13,$AC70,'Expenses detail'!$S13,"&gt;="&amp;AG$60,'Expenses detail'!$S13,"&lt;"&amp;AH$60)</f>
        <v>0</v>
      </c>
      <c r="AH70" s="85">
        <f>SUMIFS('Expenses detail'!$V13,'Expenses detail'!$R13,$AC70,'Expenses detail'!$S13,"&gt;="&amp;AH$60,'Expenses detail'!$S13,"&lt;"&amp;AI$60)+SUMIFS('Expenses detail'!$U13,'Expenses detail'!$R13,$AC70,'Expenses detail'!$S13,"&gt;="&amp;AH$60,'Expenses detail'!$S13,"&lt;"&amp;AI$60)</f>
        <v>0</v>
      </c>
      <c r="AI70" s="85">
        <f>SUMIFS('Expenses detail'!$V13,'Expenses detail'!$R13,$AC70,'Expenses detail'!$S13,"&gt;="&amp;AI$60,'Expenses detail'!$S13,"&lt;"&amp;AJ$60)+SUMIFS('Expenses detail'!$U13,'Expenses detail'!$R13,$AC70,'Expenses detail'!$S13,"&gt;="&amp;AI$60,'Expenses detail'!$S13,"&lt;"&amp;AJ$60)</f>
        <v>0</v>
      </c>
      <c r="AJ70" s="85">
        <f>SUMIFS('Expenses detail'!$V13,'Expenses detail'!$R13,$AC70,'Expenses detail'!$S13,"&gt;="&amp;AJ$60,'Expenses detail'!$S13,"&lt;"&amp;AK$60)+SUMIFS('Expenses detail'!$U13,'Expenses detail'!$R13,$AC70,'Expenses detail'!$S13,"&gt;="&amp;AJ$60,'Expenses detail'!$S13,"&lt;"&amp;AK$60)</f>
        <v>0</v>
      </c>
      <c r="AK70" s="85">
        <f>SUMIFS('Expenses detail'!$V13,'Expenses detail'!$R13,$AC70,'Expenses detail'!$S13,"&gt;="&amp;AK$60,'Expenses detail'!$S13,"&lt;"&amp;AL$60)+SUMIFS('Expenses detail'!$U13,'Expenses detail'!$R13,$AC70,'Expenses detail'!$S13,"&gt;="&amp;AK$60,'Expenses detail'!$S13,"&lt;"&amp;AL$60)</f>
        <v>0</v>
      </c>
      <c r="AL70" s="85">
        <f>SUMIFS('Expenses detail'!$V13,'Expenses detail'!$R13,$AC70,'Expenses detail'!$S13,"&gt;="&amp;AL$60,'Expenses detail'!$S13,"&lt;"&amp;AM$60)+SUMIFS('Expenses detail'!$U13,'Expenses detail'!$R13,$AC70,'Expenses detail'!$S13,"&gt;="&amp;AL$60,'Expenses detail'!$S13,"&lt;"&amp;AM$60)</f>
        <v>0</v>
      </c>
      <c r="AM70" s="85">
        <f>SUMIFS('Expenses detail'!$V13,'Expenses detail'!$R13,$AC70,'Expenses detail'!$S13,"&gt;="&amp;AM$60,'Expenses detail'!$S13,"&lt;"&amp;AN$60)+SUMIFS('Expenses detail'!$U13,'Expenses detail'!$R13,$AC70,'Expenses detail'!$S13,"&gt;="&amp;AM$60,'Expenses detail'!$S13,"&lt;"&amp;AN$60)</f>
        <v>0</v>
      </c>
      <c r="AN70" s="85">
        <f>SUMIFS('Expenses detail'!$V13,'Expenses detail'!$R13,$AC70,'Expenses detail'!$S13,"&gt;="&amp;AN$60,'Expenses detail'!$S13,"&lt;"&amp;AO$60)+SUMIFS('Expenses detail'!$U13,'Expenses detail'!$R13,$AC70,'Expenses detail'!$S13,"&gt;="&amp;AN$60,'Expenses detail'!$S13,"&lt;"&amp;AO$60)</f>
        <v>0</v>
      </c>
      <c r="AO70" s="85">
        <f>SUMIFS('Expenses detail'!$V13,'Expenses detail'!$R13,$AC70,'Expenses detail'!$S13,"&gt;="&amp;AO$60,'Expenses detail'!$S13,"&lt;"&amp;AP$60)+SUMIFS('Expenses detail'!$U13,'Expenses detail'!$R13,$AC70,'Expenses detail'!$S13,"&gt;="&amp;AO$60,'Expenses detail'!$S13,"&lt;"&amp;AP$60)</f>
        <v>0</v>
      </c>
      <c r="AP70" s="85">
        <f t="shared" si="11"/>
        <v>0</v>
      </c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7" t="s">
        <v>57</v>
      </c>
      <c r="AD71" s="97">
        <f>SUMIFS('Expenses detail'!$V13,'Expenses detail'!$R13,$AC71,'Expenses detail'!$S13,"&gt;="&amp;AD$60,'Expenses detail'!$S13,"&lt;"&amp;AE$60)+SUMIFS('Expenses detail'!$U13,'Expenses detail'!$R13,$AC71,'Expenses detail'!$S13,"&gt;="&amp;AD$60,'Expenses detail'!$S13,"&lt;"&amp;AE$60)</f>
        <v>0</v>
      </c>
      <c r="AE71" s="85">
        <f>SUMIFS('Expenses detail'!$V13,'Expenses detail'!$R13,$AC71,'Expenses detail'!$S13,"&gt;="&amp;AE$60,'Expenses detail'!$S13,"&lt;"&amp;AF$60)+SUMIFS('Expenses detail'!$U13,'Expenses detail'!$R13,$AC71,'Expenses detail'!$S13,"&gt;="&amp;AE$60,'Expenses detail'!$S13,"&lt;"&amp;AF$60)</f>
        <v>0</v>
      </c>
      <c r="AF71" s="85">
        <f>SUMIFS('Expenses detail'!$V13,'Expenses detail'!$R13,$AC71,'Expenses detail'!$S13,"&gt;="&amp;AF$60,'Expenses detail'!$S13,"&lt;"&amp;AG$60)+SUMIFS('Expenses detail'!$U13,'Expenses detail'!$R13,$AC71,'Expenses detail'!$S13,"&gt;="&amp;AF$60,'Expenses detail'!$S13,"&lt;"&amp;AG$60)</f>
        <v>0</v>
      </c>
      <c r="AG71" s="85">
        <f>SUMIFS('Expenses detail'!$V13,'Expenses detail'!$R13,$AC71,'Expenses detail'!$S13,"&gt;="&amp;AG$60,'Expenses detail'!$S13,"&lt;"&amp;AH$60)+SUMIFS('Expenses detail'!$U13,'Expenses detail'!$R13,$AC71,'Expenses detail'!$S13,"&gt;="&amp;AG$60,'Expenses detail'!$S13,"&lt;"&amp;AH$60)</f>
        <v>0</v>
      </c>
      <c r="AH71" s="85">
        <f>SUMIFS('Expenses detail'!$V13,'Expenses detail'!$R13,$AC71,'Expenses detail'!$S13,"&gt;="&amp;AH$60,'Expenses detail'!$S13,"&lt;"&amp;AI$60)+SUMIFS('Expenses detail'!$U13,'Expenses detail'!$R13,$AC71,'Expenses detail'!$S13,"&gt;="&amp;AH$60,'Expenses detail'!$S13,"&lt;"&amp;AI$60)</f>
        <v>0</v>
      </c>
      <c r="AI71" s="85">
        <f>SUMIFS('Expenses detail'!$V13,'Expenses detail'!$R13,$AC71,'Expenses detail'!$S13,"&gt;="&amp;AI$60,'Expenses detail'!$S13,"&lt;"&amp;AJ$60)+SUMIFS('Expenses detail'!$U13,'Expenses detail'!$R13,$AC71,'Expenses detail'!$S13,"&gt;="&amp;AI$60,'Expenses detail'!$S13,"&lt;"&amp;AJ$60)</f>
        <v>0</v>
      </c>
      <c r="AJ71" s="85">
        <f>SUMIFS('Expenses detail'!$V13,'Expenses detail'!$R13,$AC71,'Expenses detail'!$S13,"&gt;="&amp;AJ$60,'Expenses detail'!$S13,"&lt;"&amp;AK$60)+SUMIFS('Expenses detail'!$U13,'Expenses detail'!$R13,$AC71,'Expenses detail'!$S13,"&gt;="&amp;AJ$60,'Expenses detail'!$S13,"&lt;"&amp;AK$60)</f>
        <v>0</v>
      </c>
      <c r="AK71" s="85">
        <f>SUMIFS('Expenses detail'!$V13,'Expenses detail'!$R13,$AC71,'Expenses detail'!$S13,"&gt;="&amp;AK$60,'Expenses detail'!$S13,"&lt;"&amp;AL$60)+SUMIFS('Expenses detail'!$U13,'Expenses detail'!$R13,$AC71,'Expenses detail'!$S13,"&gt;="&amp;AK$60,'Expenses detail'!$S13,"&lt;"&amp;AL$60)</f>
        <v>0</v>
      </c>
      <c r="AL71" s="85">
        <f>SUMIFS('Expenses detail'!$V13,'Expenses detail'!$R13,$AC71,'Expenses detail'!$S13,"&gt;="&amp;AL$60,'Expenses detail'!$S13,"&lt;"&amp;AM$60)+SUMIFS('Expenses detail'!$U13,'Expenses detail'!$R13,$AC71,'Expenses detail'!$S13,"&gt;="&amp;AL$60,'Expenses detail'!$S13,"&lt;"&amp;AM$60)</f>
        <v>0</v>
      </c>
      <c r="AM71" s="85">
        <f>SUMIFS('Expenses detail'!$V13,'Expenses detail'!$R13,$AC71,'Expenses detail'!$S13,"&gt;="&amp;AM$60,'Expenses detail'!$S13,"&lt;"&amp;AN$60)+SUMIFS('Expenses detail'!$U13,'Expenses detail'!$R13,$AC71,'Expenses detail'!$S13,"&gt;="&amp;AM$60,'Expenses detail'!$S13,"&lt;"&amp;AN$60)</f>
        <v>0</v>
      </c>
      <c r="AN71" s="85">
        <f>SUMIFS('Expenses detail'!$V13,'Expenses detail'!$R13,$AC71,'Expenses detail'!$S13,"&gt;="&amp;AN$60,'Expenses detail'!$S13,"&lt;"&amp;AO$60)+SUMIFS('Expenses detail'!$U13,'Expenses detail'!$R13,$AC71,'Expenses detail'!$S13,"&gt;="&amp;AN$60,'Expenses detail'!$S13,"&lt;"&amp;AO$60)</f>
        <v>0</v>
      </c>
      <c r="AO71" s="85">
        <f>SUMIFS('Expenses detail'!$V13,'Expenses detail'!$R13,$AC71,'Expenses detail'!$S13,"&gt;="&amp;AO$60,'Expenses detail'!$S13,"&lt;"&amp;AP$60)+SUMIFS('Expenses detail'!$U13,'Expenses detail'!$R13,$AC71,'Expenses detail'!$S13,"&gt;="&amp;AO$60,'Expenses detail'!$S13,"&lt;"&amp;AP$60)</f>
        <v>0</v>
      </c>
      <c r="AP71" s="85">
        <f t="shared" si="11"/>
        <v>0</v>
      </c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7" t="s">
        <v>58</v>
      </c>
      <c r="AD72" s="97">
        <f>SUMIFS('Expenses detail'!$V13,'Expenses detail'!$R13,$AC72,'Expenses detail'!$S13,"&gt;="&amp;AD$60,'Expenses detail'!$S13,"&lt;"&amp;AE$60)+SUMIFS('Expenses detail'!$U13,'Expenses detail'!$R13,$AC72,'Expenses detail'!$S13,"&gt;="&amp;AD$60,'Expenses detail'!$S13,"&lt;"&amp;AE$60)</f>
        <v>0</v>
      </c>
      <c r="AE72" s="85">
        <f>SUMIFS('Expenses detail'!$V13,'Expenses detail'!$R13,$AC72,'Expenses detail'!$S13,"&gt;="&amp;AE$60,'Expenses detail'!$S13,"&lt;"&amp;AF$60)+SUMIFS('Expenses detail'!$U13,'Expenses detail'!$R13,$AC72,'Expenses detail'!$S13,"&gt;="&amp;AE$60,'Expenses detail'!$S13,"&lt;"&amp;AF$60)</f>
        <v>0</v>
      </c>
      <c r="AF72" s="85">
        <f>SUMIFS('Expenses detail'!$V13,'Expenses detail'!$R13,$AC72,'Expenses detail'!$S13,"&gt;="&amp;AF$60,'Expenses detail'!$S13,"&lt;"&amp;AG$60)+SUMIFS('Expenses detail'!$U13,'Expenses detail'!$R13,$AC72,'Expenses detail'!$S13,"&gt;="&amp;AF$60,'Expenses detail'!$S13,"&lt;"&amp;AG$60)</f>
        <v>0</v>
      </c>
      <c r="AG72" s="85">
        <f>SUMIFS('Expenses detail'!$V13,'Expenses detail'!$R13,$AC72,'Expenses detail'!$S13,"&gt;="&amp;AG$60,'Expenses detail'!$S13,"&lt;"&amp;AH$60)+SUMIFS('Expenses detail'!$U13,'Expenses detail'!$R13,$AC72,'Expenses detail'!$S13,"&gt;="&amp;AG$60,'Expenses detail'!$S13,"&lt;"&amp;AH$60)</f>
        <v>0</v>
      </c>
      <c r="AH72" s="85">
        <f>SUMIFS('Expenses detail'!$V13,'Expenses detail'!$R13,$AC72,'Expenses detail'!$S13,"&gt;="&amp;AH$60,'Expenses detail'!$S13,"&lt;"&amp;AI$60)+SUMIFS('Expenses detail'!$U13,'Expenses detail'!$R13,$AC72,'Expenses detail'!$S13,"&gt;="&amp;AH$60,'Expenses detail'!$S13,"&lt;"&amp;AI$60)</f>
        <v>0</v>
      </c>
      <c r="AI72" s="85">
        <f>SUMIFS('Expenses detail'!$V13,'Expenses detail'!$R13,$AC72,'Expenses detail'!$S13,"&gt;="&amp;AI$60,'Expenses detail'!$S13,"&lt;"&amp;AJ$60)+SUMIFS('Expenses detail'!$U13,'Expenses detail'!$R13,$AC72,'Expenses detail'!$S13,"&gt;="&amp;AI$60,'Expenses detail'!$S13,"&lt;"&amp;AJ$60)</f>
        <v>0</v>
      </c>
      <c r="AJ72" s="85">
        <f>SUMIFS('Expenses detail'!$V13,'Expenses detail'!$R13,$AC72,'Expenses detail'!$S13,"&gt;="&amp;AJ$60,'Expenses detail'!$S13,"&lt;"&amp;AK$60)+SUMIFS('Expenses detail'!$U13,'Expenses detail'!$R13,$AC72,'Expenses detail'!$S13,"&gt;="&amp;AJ$60,'Expenses detail'!$S13,"&lt;"&amp;AK$60)</f>
        <v>0</v>
      </c>
      <c r="AK72" s="85">
        <f>SUMIFS('Expenses detail'!$V13,'Expenses detail'!$R13,$AC72,'Expenses detail'!$S13,"&gt;="&amp;AK$60,'Expenses detail'!$S13,"&lt;"&amp;AL$60)+SUMIFS('Expenses detail'!$U13,'Expenses detail'!$R13,$AC72,'Expenses detail'!$S13,"&gt;="&amp;AK$60,'Expenses detail'!$S13,"&lt;"&amp;AL$60)</f>
        <v>0</v>
      </c>
      <c r="AL72" s="85">
        <f>SUMIFS('Expenses detail'!$V13,'Expenses detail'!$R13,$AC72,'Expenses detail'!$S13,"&gt;="&amp;AL$60,'Expenses detail'!$S13,"&lt;"&amp;AM$60)+SUMIFS('Expenses detail'!$U13,'Expenses detail'!$R13,$AC72,'Expenses detail'!$S13,"&gt;="&amp;AL$60,'Expenses detail'!$S13,"&lt;"&amp;AM$60)</f>
        <v>0</v>
      </c>
      <c r="AM72" s="85">
        <f>SUMIFS('Expenses detail'!$V13,'Expenses detail'!$R13,$AC72,'Expenses detail'!$S13,"&gt;="&amp;AM$60,'Expenses detail'!$S13,"&lt;"&amp;AN$60)+SUMIFS('Expenses detail'!$U13,'Expenses detail'!$R13,$AC72,'Expenses detail'!$S13,"&gt;="&amp;AM$60,'Expenses detail'!$S13,"&lt;"&amp;AN$60)</f>
        <v>0</v>
      </c>
      <c r="AN72" s="85">
        <f>SUMIFS('Expenses detail'!$V13,'Expenses detail'!$R13,$AC72,'Expenses detail'!$S13,"&gt;="&amp;AN$60,'Expenses detail'!$S13,"&lt;"&amp;AO$60)+SUMIFS('Expenses detail'!$U13,'Expenses detail'!$R13,$AC72,'Expenses detail'!$S13,"&gt;="&amp;AN$60,'Expenses detail'!$S13,"&lt;"&amp;AO$60)</f>
        <v>0</v>
      </c>
      <c r="AO72" s="85">
        <f>SUMIFS('Expenses detail'!$V13,'Expenses detail'!$R13,$AC72,'Expenses detail'!$S13,"&gt;="&amp;AO$60,'Expenses detail'!$S13,"&lt;"&amp;AP$60)+SUMIFS('Expenses detail'!$U13,'Expenses detail'!$R13,$AC72,'Expenses detail'!$S13,"&gt;="&amp;AO$60,'Expenses detail'!$S13,"&lt;"&amp;AP$60)</f>
        <v>0</v>
      </c>
      <c r="AP72" s="85">
        <f t="shared" si="11"/>
        <v>0</v>
      </c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7" t="s">
        <v>59</v>
      </c>
      <c r="AD73" s="97">
        <f>SUMIFS('Expenses detail'!$V13,'Expenses detail'!$R13,$AC73,'Expenses detail'!$S13,"&gt;="&amp;AD$60,'Expenses detail'!$S13,"&lt;"&amp;AE$60)+SUMIFS('Expenses detail'!$U13,'Expenses detail'!$R13,$AC73,'Expenses detail'!$S13,"&gt;="&amp;AD$60,'Expenses detail'!$S13,"&lt;"&amp;AE$60)</f>
        <v>0</v>
      </c>
      <c r="AE73" s="85">
        <f>SUMIFS('Expenses detail'!$V13,'Expenses detail'!$R13,$AC73,'Expenses detail'!$S13,"&gt;="&amp;AE$60,'Expenses detail'!$S13,"&lt;"&amp;AF$60)+SUMIFS('Expenses detail'!$U13,'Expenses detail'!$R13,$AC73,'Expenses detail'!$S13,"&gt;="&amp;AE$60,'Expenses detail'!$S13,"&lt;"&amp;AF$60)</f>
        <v>0</v>
      </c>
      <c r="AF73" s="85">
        <f>SUMIFS('Expenses detail'!$V13,'Expenses detail'!$R13,$AC73,'Expenses detail'!$S13,"&gt;="&amp;AF$60,'Expenses detail'!$S13,"&lt;"&amp;AG$60)+SUMIFS('Expenses detail'!$U13,'Expenses detail'!$R13,$AC73,'Expenses detail'!$S13,"&gt;="&amp;AF$60,'Expenses detail'!$S13,"&lt;"&amp;AG$60)</f>
        <v>0</v>
      </c>
      <c r="AG73" s="85">
        <f>SUMIFS('Expenses detail'!$V13,'Expenses detail'!$R13,$AC73,'Expenses detail'!$S13,"&gt;="&amp;AG$60,'Expenses detail'!$S13,"&lt;"&amp;AH$60)+SUMIFS('Expenses detail'!$U13,'Expenses detail'!$R13,$AC73,'Expenses detail'!$S13,"&gt;="&amp;AG$60,'Expenses detail'!$S13,"&lt;"&amp;AH$60)</f>
        <v>0</v>
      </c>
      <c r="AH73" s="85">
        <f>SUMIFS('Expenses detail'!$V13,'Expenses detail'!$R13,$AC73,'Expenses detail'!$S13,"&gt;="&amp;AH$60,'Expenses detail'!$S13,"&lt;"&amp;AI$60)+SUMIFS('Expenses detail'!$U13,'Expenses detail'!$R13,$AC73,'Expenses detail'!$S13,"&gt;="&amp;AH$60,'Expenses detail'!$S13,"&lt;"&amp;AI$60)</f>
        <v>0</v>
      </c>
      <c r="AI73" s="85">
        <f>SUMIFS('Expenses detail'!$V13,'Expenses detail'!$R13,$AC73,'Expenses detail'!$S13,"&gt;="&amp;AI$60,'Expenses detail'!$S13,"&lt;"&amp;AJ$60)+SUMIFS('Expenses detail'!$U13,'Expenses detail'!$R13,$AC73,'Expenses detail'!$S13,"&gt;="&amp;AI$60,'Expenses detail'!$S13,"&lt;"&amp;AJ$60)</f>
        <v>0</v>
      </c>
      <c r="AJ73" s="85">
        <f>SUMIFS('Expenses detail'!$V13,'Expenses detail'!$R13,$AC73,'Expenses detail'!$S13,"&gt;="&amp;AJ$60,'Expenses detail'!$S13,"&lt;"&amp;AK$60)+SUMIFS('Expenses detail'!$U13,'Expenses detail'!$R13,$AC73,'Expenses detail'!$S13,"&gt;="&amp;AJ$60,'Expenses detail'!$S13,"&lt;"&amp;AK$60)</f>
        <v>0</v>
      </c>
      <c r="AK73" s="85">
        <f>SUMIFS('Expenses detail'!$V13,'Expenses detail'!$R13,$AC73,'Expenses detail'!$S13,"&gt;="&amp;AK$60,'Expenses detail'!$S13,"&lt;"&amp;AL$60)+SUMIFS('Expenses detail'!$U13,'Expenses detail'!$R13,$AC73,'Expenses detail'!$S13,"&gt;="&amp;AK$60,'Expenses detail'!$S13,"&lt;"&amp;AL$60)</f>
        <v>0</v>
      </c>
      <c r="AL73" s="85">
        <f>SUMIFS('Expenses detail'!$V13,'Expenses detail'!$R13,$AC73,'Expenses detail'!$S13,"&gt;="&amp;AL$60,'Expenses detail'!$S13,"&lt;"&amp;AM$60)+SUMIFS('Expenses detail'!$U13,'Expenses detail'!$R13,$AC73,'Expenses detail'!$S13,"&gt;="&amp;AL$60,'Expenses detail'!$S13,"&lt;"&amp;AM$60)</f>
        <v>0</v>
      </c>
      <c r="AM73" s="85">
        <f>SUMIFS('Expenses detail'!$V13,'Expenses detail'!$R13,$AC73,'Expenses detail'!$S13,"&gt;="&amp;AM$60,'Expenses detail'!$S13,"&lt;"&amp;AN$60)+SUMIFS('Expenses detail'!$U13,'Expenses detail'!$R13,$AC73,'Expenses detail'!$S13,"&gt;="&amp;AM$60,'Expenses detail'!$S13,"&lt;"&amp;AN$60)</f>
        <v>0</v>
      </c>
      <c r="AN73" s="85">
        <f>SUMIFS('Expenses detail'!$V13,'Expenses detail'!$R13,$AC73,'Expenses detail'!$S13,"&gt;="&amp;AN$60,'Expenses detail'!$S13,"&lt;"&amp;AO$60)+SUMIFS('Expenses detail'!$U13,'Expenses detail'!$R13,$AC73,'Expenses detail'!$S13,"&gt;="&amp;AN$60,'Expenses detail'!$S13,"&lt;"&amp;AO$60)</f>
        <v>0</v>
      </c>
      <c r="AO73" s="85">
        <f>SUMIFS('Expenses detail'!$V13,'Expenses detail'!$R13,$AC73,'Expenses detail'!$S13,"&gt;="&amp;AO$60,'Expenses detail'!$S13,"&lt;"&amp;AP$60)+SUMIFS('Expenses detail'!$U13,'Expenses detail'!$R13,$AC73,'Expenses detail'!$S13,"&gt;="&amp;AO$60,'Expenses detail'!$S13,"&lt;"&amp;AP$60)</f>
        <v>0</v>
      </c>
      <c r="AP73" s="85">
        <f t="shared" si="11"/>
        <v>0</v>
      </c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7" t="s">
        <v>60</v>
      </c>
      <c r="AD74" s="97">
        <f>SUMIFS('Expenses detail'!$V13,'Expenses detail'!$R13,$AC74,'Expenses detail'!$S13,"&gt;="&amp;AD$60,'Expenses detail'!$S13,"&lt;"&amp;AE$60)+SUMIFS('Expenses detail'!$U13,'Expenses detail'!$R13,$AC74,'Expenses detail'!$S13,"&gt;="&amp;AD$60,'Expenses detail'!$S13,"&lt;"&amp;AE$60)</f>
        <v>0</v>
      </c>
      <c r="AE74" s="85">
        <f>SUMIFS('Expenses detail'!$V13,'Expenses detail'!$R13,$AC74,'Expenses detail'!$S13,"&gt;="&amp;AE$60,'Expenses detail'!$S13,"&lt;"&amp;AF$60)+SUMIFS('Expenses detail'!$U13,'Expenses detail'!$R13,$AC74,'Expenses detail'!$S13,"&gt;="&amp;AE$60,'Expenses detail'!$S13,"&lt;"&amp;AF$60)</f>
        <v>0</v>
      </c>
      <c r="AF74" s="85">
        <f>SUMIFS('Expenses detail'!$V13,'Expenses detail'!$R13,$AC74,'Expenses detail'!$S13,"&gt;="&amp;AF$60,'Expenses detail'!$S13,"&lt;"&amp;AG$60)+SUMIFS('Expenses detail'!$U13,'Expenses detail'!$R13,$AC74,'Expenses detail'!$S13,"&gt;="&amp;AF$60,'Expenses detail'!$S13,"&lt;"&amp;AG$60)</f>
        <v>0</v>
      </c>
      <c r="AG74" s="85">
        <f>SUMIFS('Expenses detail'!$V13,'Expenses detail'!$R13,$AC74,'Expenses detail'!$S13,"&gt;="&amp;AG$60,'Expenses detail'!$S13,"&lt;"&amp;AH$60)+SUMIFS('Expenses detail'!$U13,'Expenses detail'!$R13,$AC74,'Expenses detail'!$S13,"&gt;="&amp;AG$60,'Expenses detail'!$S13,"&lt;"&amp;AH$60)</f>
        <v>0</v>
      </c>
      <c r="AH74" s="85">
        <f>SUMIFS('Expenses detail'!$V13,'Expenses detail'!$R13,$AC74,'Expenses detail'!$S13,"&gt;="&amp;AH$60,'Expenses detail'!$S13,"&lt;"&amp;AI$60)+SUMIFS('Expenses detail'!$U13,'Expenses detail'!$R13,$AC74,'Expenses detail'!$S13,"&gt;="&amp;AH$60,'Expenses detail'!$S13,"&lt;"&amp;AI$60)</f>
        <v>0</v>
      </c>
      <c r="AI74" s="85">
        <f>SUMIFS('Expenses detail'!$V13,'Expenses detail'!$R13,$AC74,'Expenses detail'!$S13,"&gt;="&amp;AI$60,'Expenses detail'!$S13,"&lt;"&amp;AJ$60)+SUMIFS('Expenses detail'!$U13,'Expenses detail'!$R13,$AC74,'Expenses detail'!$S13,"&gt;="&amp;AI$60,'Expenses detail'!$S13,"&lt;"&amp;AJ$60)</f>
        <v>0</v>
      </c>
      <c r="AJ74" s="85">
        <f>SUMIFS('Expenses detail'!$V13,'Expenses detail'!$R13,$AC74,'Expenses detail'!$S13,"&gt;="&amp;AJ$60,'Expenses detail'!$S13,"&lt;"&amp;AK$60)+SUMIFS('Expenses detail'!$U13,'Expenses detail'!$R13,$AC74,'Expenses detail'!$S13,"&gt;="&amp;AJ$60,'Expenses detail'!$S13,"&lt;"&amp;AK$60)</f>
        <v>0</v>
      </c>
      <c r="AK74" s="85">
        <f>SUMIFS('Expenses detail'!$V13,'Expenses detail'!$R13,$AC74,'Expenses detail'!$S13,"&gt;="&amp;AK$60,'Expenses detail'!$S13,"&lt;"&amp;AL$60)+SUMIFS('Expenses detail'!$U13,'Expenses detail'!$R13,$AC74,'Expenses detail'!$S13,"&gt;="&amp;AK$60,'Expenses detail'!$S13,"&lt;"&amp;AL$60)</f>
        <v>0</v>
      </c>
      <c r="AL74" s="85">
        <f>SUMIFS('Expenses detail'!$V13,'Expenses detail'!$R13,$AC74,'Expenses detail'!$S13,"&gt;="&amp;AL$60,'Expenses detail'!$S13,"&lt;"&amp;AM$60)+SUMIFS('Expenses detail'!$U13,'Expenses detail'!$R13,$AC74,'Expenses detail'!$S13,"&gt;="&amp;AL$60,'Expenses detail'!$S13,"&lt;"&amp;AM$60)</f>
        <v>0</v>
      </c>
      <c r="AM74" s="85">
        <f>SUMIFS('Expenses detail'!$V13,'Expenses detail'!$R13,$AC74,'Expenses detail'!$S13,"&gt;="&amp;AM$60,'Expenses detail'!$S13,"&lt;"&amp;AN$60)+SUMIFS('Expenses detail'!$U13,'Expenses detail'!$R13,$AC74,'Expenses detail'!$S13,"&gt;="&amp;AM$60,'Expenses detail'!$S13,"&lt;"&amp;AN$60)</f>
        <v>0</v>
      </c>
      <c r="AN74" s="85">
        <f>SUMIFS('Expenses detail'!$V13,'Expenses detail'!$R13,$AC74,'Expenses detail'!$S13,"&gt;="&amp;AN$60,'Expenses detail'!$S13,"&lt;"&amp;AO$60)+SUMIFS('Expenses detail'!$U13,'Expenses detail'!$R13,$AC74,'Expenses detail'!$S13,"&gt;="&amp;AN$60,'Expenses detail'!$S13,"&lt;"&amp;AO$60)</f>
        <v>0</v>
      </c>
      <c r="AO74" s="85">
        <f>SUMIFS('Expenses detail'!$V13,'Expenses detail'!$R13,$AC74,'Expenses detail'!$S13,"&gt;="&amp;AO$60,'Expenses detail'!$S13,"&lt;"&amp;AP$60)+SUMIFS('Expenses detail'!$U13,'Expenses detail'!$R13,$AC74,'Expenses detail'!$S13,"&gt;="&amp;AO$60,'Expenses detail'!$S13,"&lt;"&amp;AP$60)</f>
        <v>0</v>
      </c>
      <c r="AP74" s="85">
        <f t="shared" si="11"/>
        <v>0</v>
      </c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7" t="s">
        <v>61</v>
      </c>
      <c r="AD75" s="97">
        <f>SUMIFS('Expenses detail'!$V13,'Expenses detail'!$R13,$AC75,'Expenses detail'!$S13,"&gt;="&amp;AD$60,'Expenses detail'!$S13,"&lt;"&amp;AE$60)+SUMIFS('Expenses detail'!$U13,'Expenses detail'!$R13,$AC75,'Expenses detail'!$S13,"&gt;="&amp;AD$60,'Expenses detail'!$S13,"&lt;"&amp;AE$60)</f>
        <v>0</v>
      </c>
      <c r="AE75" s="85">
        <f>SUMIFS('Expenses detail'!$V13,'Expenses detail'!$R13,$AC75,'Expenses detail'!$S13,"&gt;="&amp;AE$60,'Expenses detail'!$S13,"&lt;"&amp;AF$60)+SUMIFS('Expenses detail'!$U13,'Expenses detail'!$R13,$AC75,'Expenses detail'!$S13,"&gt;="&amp;AE$60,'Expenses detail'!$S13,"&lt;"&amp;AF$60)</f>
        <v>0</v>
      </c>
      <c r="AF75" s="85">
        <f>SUMIFS('Expenses detail'!$V13,'Expenses detail'!$R13,$AC75,'Expenses detail'!$S13,"&gt;="&amp;AF$60,'Expenses detail'!$S13,"&lt;"&amp;AG$60)+SUMIFS('Expenses detail'!$U13,'Expenses detail'!$R13,$AC75,'Expenses detail'!$S13,"&gt;="&amp;AF$60,'Expenses detail'!$S13,"&lt;"&amp;AG$60)</f>
        <v>0</v>
      </c>
      <c r="AG75" s="85">
        <f>SUMIFS('Expenses detail'!$V13,'Expenses detail'!$R13,$AC75,'Expenses detail'!$S13,"&gt;="&amp;AG$60,'Expenses detail'!$S13,"&lt;"&amp;AH$60)+SUMIFS('Expenses detail'!$U13,'Expenses detail'!$R13,$AC75,'Expenses detail'!$S13,"&gt;="&amp;AG$60,'Expenses detail'!$S13,"&lt;"&amp;AH$60)</f>
        <v>0</v>
      </c>
      <c r="AH75" s="85">
        <f>SUMIFS('Expenses detail'!$V13,'Expenses detail'!$R13,$AC75,'Expenses detail'!$S13,"&gt;="&amp;AH$60,'Expenses detail'!$S13,"&lt;"&amp;AI$60)+SUMIFS('Expenses detail'!$U13,'Expenses detail'!$R13,$AC75,'Expenses detail'!$S13,"&gt;="&amp;AH$60,'Expenses detail'!$S13,"&lt;"&amp;AI$60)</f>
        <v>0</v>
      </c>
      <c r="AI75" s="85">
        <f>SUMIFS('Expenses detail'!$V13,'Expenses detail'!$R13,$AC75,'Expenses detail'!$S13,"&gt;="&amp;AI$60,'Expenses detail'!$S13,"&lt;"&amp;AJ$60)+SUMIFS('Expenses detail'!$U13,'Expenses detail'!$R13,$AC75,'Expenses detail'!$S13,"&gt;="&amp;AI$60,'Expenses detail'!$S13,"&lt;"&amp;AJ$60)</f>
        <v>0</v>
      </c>
      <c r="AJ75" s="85">
        <f>SUMIFS('Expenses detail'!$V13,'Expenses detail'!$R13,$AC75,'Expenses detail'!$S13,"&gt;="&amp;AJ$60,'Expenses detail'!$S13,"&lt;"&amp;AK$60)+SUMIFS('Expenses detail'!$U13,'Expenses detail'!$R13,$AC75,'Expenses detail'!$S13,"&gt;="&amp;AJ$60,'Expenses detail'!$S13,"&lt;"&amp;AK$60)</f>
        <v>0</v>
      </c>
      <c r="AK75" s="85">
        <f>SUMIFS('Expenses detail'!$V13,'Expenses detail'!$R13,$AC75,'Expenses detail'!$S13,"&gt;="&amp;AK$60,'Expenses detail'!$S13,"&lt;"&amp;AL$60)+SUMIFS('Expenses detail'!$U13,'Expenses detail'!$R13,$AC75,'Expenses detail'!$S13,"&gt;="&amp;AK$60,'Expenses detail'!$S13,"&lt;"&amp;AL$60)</f>
        <v>0</v>
      </c>
      <c r="AL75" s="85">
        <f>SUMIFS('Expenses detail'!$V13,'Expenses detail'!$R13,$AC75,'Expenses detail'!$S13,"&gt;="&amp;AL$60,'Expenses detail'!$S13,"&lt;"&amp;AM$60)+SUMIFS('Expenses detail'!$U13,'Expenses detail'!$R13,$AC75,'Expenses detail'!$S13,"&gt;="&amp;AL$60,'Expenses detail'!$S13,"&lt;"&amp;AM$60)</f>
        <v>0</v>
      </c>
      <c r="AM75" s="85">
        <f>SUMIFS('Expenses detail'!$V13,'Expenses detail'!$R13,$AC75,'Expenses detail'!$S13,"&gt;="&amp;AM$60,'Expenses detail'!$S13,"&lt;"&amp;AN$60)+SUMIFS('Expenses detail'!$U13,'Expenses detail'!$R13,$AC75,'Expenses detail'!$S13,"&gt;="&amp;AM$60,'Expenses detail'!$S13,"&lt;"&amp;AN$60)</f>
        <v>0</v>
      </c>
      <c r="AN75" s="85">
        <f>SUMIFS('Expenses detail'!$V13,'Expenses detail'!$R13,$AC75,'Expenses detail'!$S13,"&gt;="&amp;AN$60,'Expenses detail'!$S13,"&lt;"&amp;AO$60)+SUMIFS('Expenses detail'!$U13,'Expenses detail'!$R13,$AC75,'Expenses detail'!$S13,"&gt;="&amp;AN$60,'Expenses detail'!$S13,"&lt;"&amp;AO$60)</f>
        <v>0</v>
      </c>
      <c r="AO75" s="85">
        <f>SUMIFS('Expenses detail'!$V13,'Expenses detail'!$R13,$AC75,'Expenses detail'!$S13,"&gt;="&amp;AO$60,'Expenses detail'!$S13,"&lt;"&amp;AP$60)+SUMIFS('Expenses detail'!$U13,'Expenses detail'!$R13,$AC75,'Expenses detail'!$S13,"&gt;="&amp;AO$60,'Expenses detail'!$S13,"&lt;"&amp;AP$60)</f>
        <v>0</v>
      </c>
      <c r="AP75" s="85">
        <f t="shared" si="11"/>
        <v>0</v>
      </c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7" t="s">
        <v>62</v>
      </c>
      <c r="AD76" s="97">
        <f>SUMIFS('Expenses detail'!$V13,'Expenses detail'!$R13,$AC76,'Expenses detail'!$S13,"&gt;="&amp;AD$60,'Expenses detail'!$S13,"&lt;"&amp;AE$60)+SUMIFS('Expenses detail'!$U13,'Expenses detail'!$R13,$AC76,'Expenses detail'!$S13,"&gt;="&amp;AD$60,'Expenses detail'!$S13,"&lt;"&amp;AE$60)</f>
        <v>0</v>
      </c>
      <c r="AE76" s="85">
        <f>SUMIFS('Expenses detail'!$V13,'Expenses detail'!$R13,$AC76,'Expenses detail'!$S13,"&gt;="&amp;AE$60,'Expenses detail'!$S13,"&lt;"&amp;AF$60)+SUMIFS('Expenses detail'!$U13,'Expenses detail'!$R13,$AC76,'Expenses detail'!$S13,"&gt;="&amp;AE$60,'Expenses detail'!$S13,"&lt;"&amp;AF$60)</f>
        <v>0</v>
      </c>
      <c r="AF76" s="85">
        <f>SUMIFS('Expenses detail'!$V13,'Expenses detail'!$R13,$AC76,'Expenses detail'!$S13,"&gt;="&amp;AF$60,'Expenses detail'!$S13,"&lt;"&amp;AG$60)+SUMIFS('Expenses detail'!$U13,'Expenses detail'!$R13,$AC76,'Expenses detail'!$S13,"&gt;="&amp;AF$60,'Expenses detail'!$S13,"&lt;"&amp;AG$60)</f>
        <v>0</v>
      </c>
      <c r="AG76" s="85">
        <f>SUMIFS('Expenses detail'!$V13,'Expenses detail'!$R13,$AC76,'Expenses detail'!$S13,"&gt;="&amp;AG$60,'Expenses detail'!$S13,"&lt;"&amp;AH$60)+SUMIFS('Expenses detail'!$U13,'Expenses detail'!$R13,$AC76,'Expenses detail'!$S13,"&gt;="&amp;AG$60,'Expenses detail'!$S13,"&lt;"&amp;AH$60)</f>
        <v>0</v>
      </c>
      <c r="AH76" s="85">
        <f>SUMIFS('Expenses detail'!$V13,'Expenses detail'!$R13,$AC76,'Expenses detail'!$S13,"&gt;="&amp;AH$60,'Expenses detail'!$S13,"&lt;"&amp;AI$60)+SUMIFS('Expenses detail'!$U13,'Expenses detail'!$R13,$AC76,'Expenses detail'!$S13,"&gt;="&amp;AH$60,'Expenses detail'!$S13,"&lt;"&amp;AI$60)</f>
        <v>0</v>
      </c>
      <c r="AI76" s="85">
        <f>SUMIFS('Expenses detail'!$V13,'Expenses detail'!$R13,$AC76,'Expenses detail'!$S13,"&gt;="&amp;AI$60,'Expenses detail'!$S13,"&lt;"&amp;AJ$60)+SUMIFS('Expenses detail'!$U13,'Expenses detail'!$R13,$AC76,'Expenses detail'!$S13,"&gt;="&amp;AI$60,'Expenses detail'!$S13,"&lt;"&amp;AJ$60)</f>
        <v>0</v>
      </c>
      <c r="AJ76" s="85">
        <f>SUMIFS('Expenses detail'!$V13,'Expenses detail'!$R13,$AC76,'Expenses detail'!$S13,"&gt;="&amp;AJ$60,'Expenses detail'!$S13,"&lt;"&amp;AK$60)+SUMIFS('Expenses detail'!$U13,'Expenses detail'!$R13,$AC76,'Expenses detail'!$S13,"&gt;="&amp;AJ$60,'Expenses detail'!$S13,"&lt;"&amp;AK$60)</f>
        <v>0</v>
      </c>
      <c r="AK76" s="85">
        <f>SUMIFS('Expenses detail'!$V13,'Expenses detail'!$R13,$AC76,'Expenses detail'!$S13,"&gt;="&amp;AK$60,'Expenses detail'!$S13,"&lt;"&amp;AL$60)+SUMIFS('Expenses detail'!$U13,'Expenses detail'!$R13,$AC76,'Expenses detail'!$S13,"&gt;="&amp;AK$60,'Expenses detail'!$S13,"&lt;"&amp;AL$60)</f>
        <v>0</v>
      </c>
      <c r="AL76" s="85">
        <f>SUMIFS('Expenses detail'!$V13,'Expenses detail'!$R13,$AC76,'Expenses detail'!$S13,"&gt;="&amp;AL$60,'Expenses detail'!$S13,"&lt;"&amp;AM$60)+SUMIFS('Expenses detail'!$U13,'Expenses detail'!$R13,$AC76,'Expenses detail'!$S13,"&gt;="&amp;AL$60,'Expenses detail'!$S13,"&lt;"&amp;AM$60)</f>
        <v>0</v>
      </c>
      <c r="AM76" s="85">
        <f>SUMIFS('Expenses detail'!$V13,'Expenses detail'!$R13,$AC76,'Expenses detail'!$S13,"&gt;="&amp;AM$60,'Expenses detail'!$S13,"&lt;"&amp;AN$60)+SUMIFS('Expenses detail'!$U13,'Expenses detail'!$R13,$AC76,'Expenses detail'!$S13,"&gt;="&amp;AM$60,'Expenses detail'!$S13,"&lt;"&amp;AN$60)</f>
        <v>0</v>
      </c>
      <c r="AN76" s="85">
        <f>SUMIFS('Expenses detail'!$V13,'Expenses detail'!$R13,$AC76,'Expenses detail'!$S13,"&gt;="&amp;AN$60,'Expenses detail'!$S13,"&lt;"&amp;AO$60)+SUMIFS('Expenses detail'!$U13,'Expenses detail'!$R13,$AC76,'Expenses detail'!$S13,"&gt;="&amp;AN$60,'Expenses detail'!$S13,"&lt;"&amp;AO$60)</f>
        <v>0</v>
      </c>
      <c r="AO76" s="85">
        <f>SUMIFS('Expenses detail'!$V13,'Expenses detail'!$R13,$AC76,'Expenses detail'!$S13,"&gt;="&amp;AO$60,'Expenses detail'!$S13,"&lt;"&amp;AP$60)+SUMIFS('Expenses detail'!$U13,'Expenses detail'!$R13,$AC76,'Expenses detail'!$S13,"&gt;="&amp;AO$60,'Expenses detail'!$S13,"&lt;"&amp;AP$60)</f>
        <v>0</v>
      </c>
      <c r="AP76" s="85">
        <f t="shared" si="11"/>
        <v>0</v>
      </c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7" t="s">
        <v>63</v>
      </c>
      <c r="AD77" s="97">
        <f>SUMIFS('Expenses detail'!$V13,'Expenses detail'!$R13,$AC77,'Expenses detail'!$S13,"&gt;="&amp;AD$60,'Expenses detail'!$S13,"&lt;"&amp;AE$60)+SUMIFS('Expenses detail'!$U13,'Expenses detail'!$R13,$AC77,'Expenses detail'!$S13,"&gt;="&amp;AD$60,'Expenses detail'!$S13,"&lt;"&amp;AE$60)</f>
        <v>0</v>
      </c>
      <c r="AE77" s="85">
        <f>SUMIFS('Expenses detail'!$V13,'Expenses detail'!$R13,$AC77,'Expenses detail'!$S13,"&gt;="&amp;AE$60,'Expenses detail'!$S13,"&lt;"&amp;AF$60)+SUMIFS('Expenses detail'!$U13,'Expenses detail'!$R13,$AC77,'Expenses detail'!$S13,"&gt;="&amp;AE$60,'Expenses detail'!$S13,"&lt;"&amp;AF$60)</f>
        <v>0</v>
      </c>
      <c r="AF77" s="85">
        <f>SUMIFS('Expenses detail'!$V13,'Expenses detail'!$R13,$AC77,'Expenses detail'!$S13,"&gt;="&amp;AF$60,'Expenses detail'!$S13,"&lt;"&amp;AG$60)+SUMIFS('Expenses detail'!$U13,'Expenses detail'!$R13,$AC77,'Expenses detail'!$S13,"&gt;="&amp;AF$60,'Expenses detail'!$S13,"&lt;"&amp;AG$60)</f>
        <v>0</v>
      </c>
      <c r="AG77" s="85">
        <f>SUMIFS('Expenses detail'!$V13,'Expenses detail'!$R13,$AC77,'Expenses detail'!$S13,"&gt;="&amp;AG$60,'Expenses detail'!$S13,"&lt;"&amp;AH$60)+SUMIFS('Expenses detail'!$U13,'Expenses detail'!$R13,$AC77,'Expenses detail'!$S13,"&gt;="&amp;AG$60,'Expenses detail'!$S13,"&lt;"&amp;AH$60)</f>
        <v>0</v>
      </c>
      <c r="AH77" s="85">
        <f>SUMIFS('Expenses detail'!$V13,'Expenses detail'!$R13,$AC77,'Expenses detail'!$S13,"&gt;="&amp;AH$60,'Expenses detail'!$S13,"&lt;"&amp;AI$60)+SUMIFS('Expenses detail'!$U13,'Expenses detail'!$R13,$AC77,'Expenses detail'!$S13,"&gt;="&amp;AH$60,'Expenses detail'!$S13,"&lt;"&amp;AI$60)</f>
        <v>0</v>
      </c>
      <c r="AI77" s="85">
        <f>SUMIFS('Expenses detail'!$V13,'Expenses detail'!$R13,$AC77,'Expenses detail'!$S13,"&gt;="&amp;AI$60,'Expenses detail'!$S13,"&lt;"&amp;AJ$60)+SUMIFS('Expenses detail'!$U13,'Expenses detail'!$R13,$AC77,'Expenses detail'!$S13,"&gt;="&amp;AI$60,'Expenses detail'!$S13,"&lt;"&amp;AJ$60)</f>
        <v>0</v>
      </c>
      <c r="AJ77" s="85">
        <f>SUMIFS('Expenses detail'!$V13,'Expenses detail'!$R13,$AC77,'Expenses detail'!$S13,"&gt;="&amp;AJ$60,'Expenses detail'!$S13,"&lt;"&amp;AK$60)+SUMIFS('Expenses detail'!$U13,'Expenses detail'!$R13,$AC77,'Expenses detail'!$S13,"&gt;="&amp;AJ$60,'Expenses detail'!$S13,"&lt;"&amp;AK$60)</f>
        <v>0</v>
      </c>
      <c r="AK77" s="85">
        <f>SUMIFS('Expenses detail'!$V13,'Expenses detail'!$R13,$AC77,'Expenses detail'!$S13,"&gt;="&amp;AK$60,'Expenses detail'!$S13,"&lt;"&amp;AL$60)+SUMIFS('Expenses detail'!$U13,'Expenses detail'!$R13,$AC77,'Expenses detail'!$S13,"&gt;="&amp;AK$60,'Expenses detail'!$S13,"&lt;"&amp;AL$60)</f>
        <v>0</v>
      </c>
      <c r="AL77" s="85">
        <f>SUMIFS('Expenses detail'!$V13,'Expenses detail'!$R13,$AC77,'Expenses detail'!$S13,"&gt;="&amp;AL$60,'Expenses detail'!$S13,"&lt;"&amp;AM$60)+SUMIFS('Expenses detail'!$U13,'Expenses detail'!$R13,$AC77,'Expenses detail'!$S13,"&gt;="&amp;AL$60,'Expenses detail'!$S13,"&lt;"&amp;AM$60)</f>
        <v>0</v>
      </c>
      <c r="AM77" s="85">
        <f>SUMIFS('Expenses detail'!$V13,'Expenses detail'!$R13,$AC77,'Expenses detail'!$S13,"&gt;="&amp;AM$60,'Expenses detail'!$S13,"&lt;"&amp;AN$60)+SUMIFS('Expenses detail'!$U13,'Expenses detail'!$R13,$AC77,'Expenses detail'!$S13,"&gt;="&amp;AM$60,'Expenses detail'!$S13,"&lt;"&amp;AN$60)</f>
        <v>0</v>
      </c>
      <c r="AN77" s="85">
        <f>SUMIFS('Expenses detail'!$V13,'Expenses detail'!$R13,$AC77,'Expenses detail'!$S13,"&gt;="&amp;AN$60,'Expenses detail'!$S13,"&lt;"&amp;AO$60)+SUMIFS('Expenses detail'!$U13,'Expenses detail'!$R13,$AC77,'Expenses detail'!$S13,"&gt;="&amp;AN$60,'Expenses detail'!$S13,"&lt;"&amp;AO$60)</f>
        <v>0</v>
      </c>
      <c r="AO77" s="85">
        <f>SUMIFS('Expenses detail'!$V13,'Expenses detail'!$R13,$AC77,'Expenses detail'!$S13,"&gt;="&amp;AO$60,'Expenses detail'!$S13,"&lt;"&amp;AP$60)+SUMIFS('Expenses detail'!$U13,'Expenses detail'!$R13,$AC77,'Expenses detail'!$S13,"&gt;="&amp;AO$60,'Expenses detail'!$S13,"&lt;"&amp;AP$60)</f>
        <v>0</v>
      </c>
      <c r="AP77" s="85">
        <f t="shared" si="11"/>
        <v>0</v>
      </c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7" t="s">
        <v>64</v>
      </c>
      <c r="AD78" s="97">
        <f>SUMIFS('Expenses detail'!$V13,'Expenses detail'!$R13,$AC78,'Expenses detail'!$S13,"&gt;="&amp;AD$60,'Expenses detail'!$S13,"&lt;"&amp;AE$60)+SUMIFS('Expenses detail'!$U13,'Expenses detail'!$R13,$AC78,'Expenses detail'!$S13,"&gt;="&amp;AD$60,'Expenses detail'!$S13,"&lt;"&amp;AE$60)</f>
        <v>0</v>
      </c>
      <c r="AE78" s="85">
        <f>SUMIFS('Expenses detail'!$V13,'Expenses detail'!$R13,$AC78,'Expenses detail'!$S13,"&gt;="&amp;AE$60,'Expenses detail'!$S13,"&lt;"&amp;AF$60)+SUMIFS('Expenses detail'!$U13,'Expenses detail'!$R13,$AC78,'Expenses detail'!$S13,"&gt;="&amp;AE$60,'Expenses detail'!$S13,"&lt;"&amp;AF$60)</f>
        <v>0</v>
      </c>
      <c r="AF78" s="85">
        <f>SUMIFS('Expenses detail'!$V13,'Expenses detail'!$R13,$AC78,'Expenses detail'!$S13,"&gt;="&amp;AF$60,'Expenses detail'!$S13,"&lt;"&amp;AG$60)+SUMIFS('Expenses detail'!$U13,'Expenses detail'!$R13,$AC78,'Expenses detail'!$S13,"&gt;="&amp;AF$60,'Expenses detail'!$S13,"&lt;"&amp;AG$60)</f>
        <v>0</v>
      </c>
      <c r="AG78" s="85">
        <f>SUMIFS('Expenses detail'!$V13,'Expenses detail'!$R13,$AC78,'Expenses detail'!$S13,"&gt;="&amp;AG$60,'Expenses detail'!$S13,"&lt;"&amp;AH$60)+SUMIFS('Expenses detail'!$U13,'Expenses detail'!$R13,$AC78,'Expenses detail'!$S13,"&gt;="&amp;AG$60,'Expenses detail'!$S13,"&lt;"&amp;AH$60)</f>
        <v>0</v>
      </c>
      <c r="AH78" s="85">
        <f>SUMIFS('Expenses detail'!$V13,'Expenses detail'!$R13,$AC78,'Expenses detail'!$S13,"&gt;="&amp;AH$60,'Expenses detail'!$S13,"&lt;"&amp;AI$60)+SUMIFS('Expenses detail'!$U13,'Expenses detail'!$R13,$AC78,'Expenses detail'!$S13,"&gt;="&amp;AH$60,'Expenses detail'!$S13,"&lt;"&amp;AI$60)</f>
        <v>0</v>
      </c>
      <c r="AI78" s="85">
        <f>SUMIFS('Expenses detail'!$V13,'Expenses detail'!$R13,$AC78,'Expenses detail'!$S13,"&gt;="&amp;AI$60,'Expenses detail'!$S13,"&lt;"&amp;AJ$60)+SUMIFS('Expenses detail'!$U13,'Expenses detail'!$R13,$AC78,'Expenses detail'!$S13,"&gt;="&amp;AI$60,'Expenses detail'!$S13,"&lt;"&amp;AJ$60)</f>
        <v>0</v>
      </c>
      <c r="AJ78" s="85">
        <f>SUMIFS('Expenses detail'!$V13,'Expenses detail'!$R13,$AC78,'Expenses detail'!$S13,"&gt;="&amp;AJ$60,'Expenses detail'!$S13,"&lt;"&amp;AK$60)+SUMIFS('Expenses detail'!$U13,'Expenses detail'!$R13,$AC78,'Expenses detail'!$S13,"&gt;="&amp;AJ$60,'Expenses detail'!$S13,"&lt;"&amp;AK$60)</f>
        <v>0</v>
      </c>
      <c r="AK78" s="85">
        <f>SUMIFS('Expenses detail'!$V13,'Expenses detail'!$R13,$AC78,'Expenses detail'!$S13,"&gt;="&amp;AK$60,'Expenses detail'!$S13,"&lt;"&amp;AL$60)+SUMIFS('Expenses detail'!$U13,'Expenses detail'!$R13,$AC78,'Expenses detail'!$S13,"&gt;="&amp;AK$60,'Expenses detail'!$S13,"&lt;"&amp;AL$60)</f>
        <v>0</v>
      </c>
      <c r="AL78" s="85">
        <f>SUMIFS('Expenses detail'!$V13,'Expenses detail'!$R13,$AC78,'Expenses detail'!$S13,"&gt;="&amp;AL$60,'Expenses detail'!$S13,"&lt;"&amp;AM$60)+SUMIFS('Expenses detail'!$U13,'Expenses detail'!$R13,$AC78,'Expenses detail'!$S13,"&gt;="&amp;AL$60,'Expenses detail'!$S13,"&lt;"&amp;AM$60)</f>
        <v>0</v>
      </c>
      <c r="AM78" s="85">
        <f>SUMIFS('Expenses detail'!$V13,'Expenses detail'!$R13,$AC78,'Expenses detail'!$S13,"&gt;="&amp;AM$60,'Expenses detail'!$S13,"&lt;"&amp;AN$60)+SUMIFS('Expenses detail'!$U13,'Expenses detail'!$R13,$AC78,'Expenses detail'!$S13,"&gt;="&amp;AM$60,'Expenses detail'!$S13,"&lt;"&amp;AN$60)</f>
        <v>0</v>
      </c>
      <c r="AN78" s="85">
        <f>SUMIFS('Expenses detail'!$V13,'Expenses detail'!$R13,$AC78,'Expenses detail'!$S13,"&gt;="&amp;AN$60,'Expenses detail'!$S13,"&lt;"&amp;AO$60)+SUMIFS('Expenses detail'!$U13,'Expenses detail'!$R13,$AC78,'Expenses detail'!$S13,"&gt;="&amp;AN$60,'Expenses detail'!$S13,"&lt;"&amp;AO$60)</f>
        <v>0</v>
      </c>
      <c r="AO78" s="85">
        <f>SUMIFS('Expenses detail'!$V13,'Expenses detail'!$R13,$AC78,'Expenses detail'!$S13,"&gt;="&amp;AO$60,'Expenses detail'!$S13,"&lt;"&amp;AP$60)+SUMIFS('Expenses detail'!$U13,'Expenses detail'!$R13,$AC78,'Expenses detail'!$S13,"&gt;="&amp;AO$60,'Expenses detail'!$S13,"&lt;"&amp;AP$60)</f>
        <v>0</v>
      </c>
      <c r="AP78" s="85">
        <f t="shared" si="11"/>
        <v>0</v>
      </c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7" t="s">
        <v>65</v>
      </c>
      <c r="AD79" s="97">
        <f>SUMIFS('Expenses detail'!$V13,'Expenses detail'!$R13,$AC79,'Expenses detail'!$S13,"&gt;="&amp;AD$60,'Expenses detail'!$S13,"&lt;"&amp;AE$60)+SUMIFS('Expenses detail'!$U13,'Expenses detail'!$R13,$AC79,'Expenses detail'!$S13,"&gt;="&amp;AD$60,'Expenses detail'!$S13,"&lt;"&amp;AE$60)</f>
        <v>0</v>
      </c>
      <c r="AE79" s="85">
        <f>SUMIFS('Expenses detail'!$V13,'Expenses detail'!$R13,$AC79,'Expenses detail'!$S13,"&gt;="&amp;AE$60,'Expenses detail'!$S13,"&lt;"&amp;AF$60)+SUMIFS('Expenses detail'!$U13,'Expenses detail'!$R13,$AC79,'Expenses detail'!$S13,"&gt;="&amp;AE$60,'Expenses detail'!$S13,"&lt;"&amp;AF$60)</f>
        <v>0</v>
      </c>
      <c r="AF79" s="85">
        <f>SUMIFS('Expenses detail'!$V13,'Expenses detail'!$R13,$AC79,'Expenses detail'!$S13,"&gt;="&amp;AF$60,'Expenses detail'!$S13,"&lt;"&amp;AG$60)+SUMIFS('Expenses detail'!$U13,'Expenses detail'!$R13,$AC79,'Expenses detail'!$S13,"&gt;="&amp;AF$60,'Expenses detail'!$S13,"&lt;"&amp;AG$60)</f>
        <v>0</v>
      </c>
      <c r="AG79" s="85">
        <f>SUMIFS('Expenses detail'!$V13,'Expenses detail'!$R13,$AC79,'Expenses detail'!$S13,"&gt;="&amp;AG$60,'Expenses detail'!$S13,"&lt;"&amp;AH$60)+SUMIFS('Expenses detail'!$U13,'Expenses detail'!$R13,$AC79,'Expenses detail'!$S13,"&gt;="&amp;AG$60,'Expenses detail'!$S13,"&lt;"&amp;AH$60)</f>
        <v>0</v>
      </c>
      <c r="AH79" s="85">
        <f>SUMIFS('Expenses detail'!$V13,'Expenses detail'!$R13,$AC79,'Expenses detail'!$S13,"&gt;="&amp;AH$60,'Expenses detail'!$S13,"&lt;"&amp;AI$60)+SUMIFS('Expenses detail'!$U13,'Expenses detail'!$R13,$AC79,'Expenses detail'!$S13,"&gt;="&amp;AH$60,'Expenses detail'!$S13,"&lt;"&amp;AI$60)</f>
        <v>0</v>
      </c>
      <c r="AI79" s="85">
        <f>SUMIFS('Expenses detail'!$V13,'Expenses detail'!$R13,$AC79,'Expenses detail'!$S13,"&gt;="&amp;AI$60,'Expenses detail'!$S13,"&lt;"&amp;AJ$60)+SUMIFS('Expenses detail'!$U13,'Expenses detail'!$R13,$AC79,'Expenses detail'!$S13,"&gt;="&amp;AI$60,'Expenses detail'!$S13,"&lt;"&amp;AJ$60)</f>
        <v>0</v>
      </c>
      <c r="AJ79" s="85">
        <f>SUMIFS('Expenses detail'!$V13,'Expenses detail'!$R13,$AC79,'Expenses detail'!$S13,"&gt;="&amp;AJ$60,'Expenses detail'!$S13,"&lt;"&amp;AK$60)+SUMIFS('Expenses detail'!$U13,'Expenses detail'!$R13,$AC79,'Expenses detail'!$S13,"&gt;="&amp;AJ$60,'Expenses detail'!$S13,"&lt;"&amp;AK$60)</f>
        <v>0</v>
      </c>
      <c r="AK79" s="85">
        <f>SUMIFS('Expenses detail'!$V13,'Expenses detail'!$R13,$AC79,'Expenses detail'!$S13,"&gt;="&amp;AK$60,'Expenses detail'!$S13,"&lt;"&amp;AL$60)+SUMIFS('Expenses detail'!$U13,'Expenses detail'!$R13,$AC79,'Expenses detail'!$S13,"&gt;="&amp;AK$60,'Expenses detail'!$S13,"&lt;"&amp;AL$60)</f>
        <v>0</v>
      </c>
      <c r="AL79" s="85">
        <f>SUMIFS('Expenses detail'!$V13,'Expenses detail'!$R13,$AC79,'Expenses detail'!$S13,"&gt;="&amp;AL$60,'Expenses detail'!$S13,"&lt;"&amp;AM$60)+SUMIFS('Expenses detail'!$U13,'Expenses detail'!$R13,$AC79,'Expenses detail'!$S13,"&gt;="&amp;AL$60,'Expenses detail'!$S13,"&lt;"&amp;AM$60)</f>
        <v>0</v>
      </c>
      <c r="AM79" s="85">
        <f>SUMIFS('Expenses detail'!$V13,'Expenses detail'!$R13,$AC79,'Expenses detail'!$S13,"&gt;="&amp;AM$60,'Expenses detail'!$S13,"&lt;"&amp;AN$60)+SUMIFS('Expenses detail'!$U13,'Expenses detail'!$R13,$AC79,'Expenses detail'!$S13,"&gt;="&amp;AM$60,'Expenses detail'!$S13,"&lt;"&amp;AN$60)</f>
        <v>0</v>
      </c>
      <c r="AN79" s="85">
        <f>SUMIFS('Expenses detail'!$V13,'Expenses detail'!$R13,$AC79,'Expenses detail'!$S13,"&gt;="&amp;AN$60,'Expenses detail'!$S13,"&lt;"&amp;AO$60)+SUMIFS('Expenses detail'!$U13,'Expenses detail'!$R13,$AC79,'Expenses detail'!$S13,"&gt;="&amp;AN$60,'Expenses detail'!$S13,"&lt;"&amp;AO$60)</f>
        <v>0</v>
      </c>
      <c r="AO79" s="85">
        <f>SUMIFS('Expenses detail'!$V13,'Expenses detail'!$R13,$AC79,'Expenses detail'!$S13,"&gt;="&amp;AO$60,'Expenses detail'!$S13,"&lt;"&amp;AP$60)+SUMIFS('Expenses detail'!$U13,'Expenses detail'!$R13,$AC79,'Expenses detail'!$S13,"&gt;="&amp;AO$60,'Expenses detail'!$S13,"&lt;"&amp;AP$60)</f>
        <v>0</v>
      </c>
      <c r="AP79" s="85">
        <f t="shared" si="11"/>
        <v>0</v>
      </c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7" t="s">
        <v>66</v>
      </c>
      <c r="AD80" s="97">
        <f>SUMIFS('Expenses detail'!$V13,'Expenses detail'!$R13,$AC80,'Expenses detail'!$S13,"&gt;="&amp;AD$60,'Expenses detail'!$S13,"&lt;"&amp;AE$60)+SUMIFS('Expenses detail'!$U13,'Expenses detail'!$R13,$AC80,'Expenses detail'!$S13,"&gt;="&amp;AD$60,'Expenses detail'!$S13,"&lt;"&amp;AE$60)</f>
        <v>0</v>
      </c>
      <c r="AE80" s="85">
        <f>SUMIFS('Expenses detail'!$V13,'Expenses detail'!$R13,$AC80,'Expenses detail'!$S13,"&gt;="&amp;AE$60,'Expenses detail'!$S13,"&lt;"&amp;AF$60)+SUMIFS('Expenses detail'!$U13,'Expenses detail'!$R13,$AC80,'Expenses detail'!$S13,"&gt;="&amp;AE$60,'Expenses detail'!$S13,"&lt;"&amp;AF$60)</f>
        <v>0</v>
      </c>
      <c r="AF80" s="85">
        <f>SUMIFS('Expenses detail'!$V13,'Expenses detail'!$R13,$AC80,'Expenses detail'!$S13,"&gt;="&amp;AF$60,'Expenses detail'!$S13,"&lt;"&amp;AG$60)+SUMIFS('Expenses detail'!$U13,'Expenses detail'!$R13,$AC80,'Expenses detail'!$S13,"&gt;="&amp;AF$60,'Expenses detail'!$S13,"&lt;"&amp;AG$60)</f>
        <v>0</v>
      </c>
      <c r="AG80" s="85">
        <f>SUMIFS('Expenses detail'!$V13,'Expenses detail'!$R13,$AC80,'Expenses detail'!$S13,"&gt;="&amp;AG$60,'Expenses detail'!$S13,"&lt;"&amp;AH$60)+SUMIFS('Expenses detail'!$U13,'Expenses detail'!$R13,$AC80,'Expenses detail'!$S13,"&gt;="&amp;AG$60,'Expenses detail'!$S13,"&lt;"&amp;AH$60)</f>
        <v>0</v>
      </c>
      <c r="AH80" s="85">
        <f>SUMIFS('Expenses detail'!$V13,'Expenses detail'!$R13,$AC80,'Expenses detail'!$S13,"&gt;="&amp;AH$60,'Expenses detail'!$S13,"&lt;"&amp;AI$60)+SUMIFS('Expenses detail'!$U13,'Expenses detail'!$R13,$AC80,'Expenses detail'!$S13,"&gt;="&amp;AH$60,'Expenses detail'!$S13,"&lt;"&amp;AI$60)</f>
        <v>0</v>
      </c>
      <c r="AI80" s="85">
        <f>SUMIFS('Expenses detail'!$V13,'Expenses detail'!$R13,$AC80,'Expenses detail'!$S13,"&gt;="&amp;AI$60,'Expenses detail'!$S13,"&lt;"&amp;AJ$60)+SUMIFS('Expenses detail'!$U13,'Expenses detail'!$R13,$AC80,'Expenses detail'!$S13,"&gt;="&amp;AI$60,'Expenses detail'!$S13,"&lt;"&amp;AJ$60)</f>
        <v>0</v>
      </c>
      <c r="AJ80" s="85">
        <f>SUMIFS('Expenses detail'!$V13,'Expenses detail'!$R13,$AC80,'Expenses detail'!$S13,"&gt;="&amp;AJ$60,'Expenses detail'!$S13,"&lt;"&amp;AK$60)+SUMIFS('Expenses detail'!$U13,'Expenses detail'!$R13,$AC80,'Expenses detail'!$S13,"&gt;="&amp;AJ$60,'Expenses detail'!$S13,"&lt;"&amp;AK$60)</f>
        <v>0</v>
      </c>
      <c r="AK80" s="85">
        <f>SUMIFS('Expenses detail'!$V13,'Expenses detail'!$R13,$AC80,'Expenses detail'!$S13,"&gt;="&amp;AK$60,'Expenses detail'!$S13,"&lt;"&amp;AL$60)+SUMIFS('Expenses detail'!$U13,'Expenses detail'!$R13,$AC80,'Expenses detail'!$S13,"&gt;="&amp;AK$60,'Expenses detail'!$S13,"&lt;"&amp;AL$60)</f>
        <v>0</v>
      </c>
      <c r="AL80" s="85">
        <f>SUMIFS('Expenses detail'!$V13,'Expenses detail'!$R13,$AC80,'Expenses detail'!$S13,"&gt;="&amp;AL$60,'Expenses detail'!$S13,"&lt;"&amp;AM$60)+SUMIFS('Expenses detail'!$U13,'Expenses detail'!$R13,$AC80,'Expenses detail'!$S13,"&gt;="&amp;AL$60,'Expenses detail'!$S13,"&lt;"&amp;AM$60)</f>
        <v>0</v>
      </c>
      <c r="AM80" s="85">
        <f>SUMIFS('Expenses detail'!$V13,'Expenses detail'!$R13,$AC80,'Expenses detail'!$S13,"&gt;="&amp;AM$60,'Expenses detail'!$S13,"&lt;"&amp;AN$60)+SUMIFS('Expenses detail'!$U13,'Expenses detail'!$R13,$AC80,'Expenses detail'!$S13,"&gt;="&amp;AM$60,'Expenses detail'!$S13,"&lt;"&amp;AN$60)</f>
        <v>0</v>
      </c>
      <c r="AN80" s="85">
        <f>SUMIFS('Expenses detail'!$V13,'Expenses detail'!$R13,$AC80,'Expenses detail'!$S13,"&gt;="&amp;AN$60,'Expenses detail'!$S13,"&lt;"&amp;AO$60)+SUMIFS('Expenses detail'!$U13,'Expenses detail'!$R13,$AC80,'Expenses detail'!$S13,"&gt;="&amp;AN$60,'Expenses detail'!$S13,"&lt;"&amp;AO$60)</f>
        <v>0</v>
      </c>
      <c r="AO80" s="85">
        <f>SUMIFS('Expenses detail'!$V13,'Expenses detail'!$R13,$AC80,'Expenses detail'!$S13,"&gt;="&amp;AO$60,'Expenses detail'!$S13,"&lt;"&amp;AP$60)+SUMIFS('Expenses detail'!$U13,'Expenses detail'!$R13,$AC80,'Expenses detail'!$S13,"&gt;="&amp;AO$60,'Expenses detail'!$S13,"&lt;"&amp;AP$60)</f>
        <v>0</v>
      </c>
      <c r="AP80" s="85">
        <f t="shared" si="11"/>
        <v>0</v>
      </c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7" t="s">
        <v>67</v>
      </c>
      <c r="AD81" s="97">
        <f>SUMIFS('Expenses detail'!$V13,'Expenses detail'!$R13,$AC81,'Expenses detail'!$S13,"&gt;="&amp;AD$60,'Expenses detail'!$S13,"&lt;"&amp;AE$60)+SUMIFS('Expenses detail'!$U13,'Expenses detail'!$R13,$AC81,'Expenses detail'!$S13,"&gt;="&amp;AD$60,'Expenses detail'!$S13,"&lt;"&amp;AE$60)</f>
        <v>0</v>
      </c>
      <c r="AE81" s="85">
        <f>SUMIFS('Expenses detail'!$V13,'Expenses detail'!$R13,$AC81,'Expenses detail'!$S13,"&gt;="&amp;AE$60,'Expenses detail'!$S13,"&lt;"&amp;AF$60)+SUMIFS('Expenses detail'!$U13,'Expenses detail'!$R13,$AC81,'Expenses detail'!$S13,"&gt;="&amp;AE$60,'Expenses detail'!$S13,"&lt;"&amp;AF$60)</f>
        <v>0</v>
      </c>
      <c r="AF81" s="85">
        <f>SUMIFS('Expenses detail'!$V13,'Expenses detail'!$R13,$AC81,'Expenses detail'!$S13,"&gt;="&amp;AF$60,'Expenses detail'!$S13,"&lt;"&amp;AG$60)+SUMIFS('Expenses detail'!$U13,'Expenses detail'!$R13,$AC81,'Expenses detail'!$S13,"&gt;="&amp;AF$60,'Expenses detail'!$S13,"&lt;"&amp;AG$60)</f>
        <v>0</v>
      </c>
      <c r="AG81" s="85">
        <f>SUMIFS('Expenses detail'!$V13,'Expenses detail'!$R13,$AC81,'Expenses detail'!$S13,"&gt;="&amp;AG$60,'Expenses detail'!$S13,"&lt;"&amp;AH$60)+SUMIFS('Expenses detail'!$U13,'Expenses detail'!$R13,$AC81,'Expenses detail'!$S13,"&gt;="&amp;AG$60,'Expenses detail'!$S13,"&lt;"&amp;AH$60)</f>
        <v>0</v>
      </c>
      <c r="AH81" s="85">
        <f>SUMIFS('Expenses detail'!$V13,'Expenses detail'!$R13,$AC81,'Expenses detail'!$S13,"&gt;="&amp;AH$60,'Expenses detail'!$S13,"&lt;"&amp;AI$60)+SUMIFS('Expenses detail'!$U13,'Expenses detail'!$R13,$AC81,'Expenses detail'!$S13,"&gt;="&amp;AH$60,'Expenses detail'!$S13,"&lt;"&amp;AI$60)</f>
        <v>0</v>
      </c>
      <c r="AI81" s="85">
        <f>SUMIFS('Expenses detail'!$V13,'Expenses detail'!$R13,$AC81,'Expenses detail'!$S13,"&gt;="&amp;AI$60,'Expenses detail'!$S13,"&lt;"&amp;AJ$60)+SUMIFS('Expenses detail'!$U13,'Expenses detail'!$R13,$AC81,'Expenses detail'!$S13,"&gt;="&amp;AI$60,'Expenses detail'!$S13,"&lt;"&amp;AJ$60)</f>
        <v>0</v>
      </c>
      <c r="AJ81" s="85">
        <f>SUMIFS('Expenses detail'!$V13,'Expenses detail'!$R13,$AC81,'Expenses detail'!$S13,"&gt;="&amp;AJ$60,'Expenses detail'!$S13,"&lt;"&amp;AK$60)+SUMIFS('Expenses detail'!$U13,'Expenses detail'!$R13,$AC81,'Expenses detail'!$S13,"&gt;="&amp;AJ$60,'Expenses detail'!$S13,"&lt;"&amp;AK$60)</f>
        <v>0</v>
      </c>
      <c r="AK81" s="85">
        <f>SUMIFS('Expenses detail'!$V13,'Expenses detail'!$R13,$AC81,'Expenses detail'!$S13,"&gt;="&amp;AK$60,'Expenses detail'!$S13,"&lt;"&amp;AL$60)+SUMIFS('Expenses detail'!$U13,'Expenses detail'!$R13,$AC81,'Expenses detail'!$S13,"&gt;="&amp;AK$60,'Expenses detail'!$S13,"&lt;"&amp;AL$60)</f>
        <v>0</v>
      </c>
      <c r="AL81" s="85">
        <f>SUMIFS('Expenses detail'!$V13,'Expenses detail'!$R13,$AC81,'Expenses detail'!$S13,"&gt;="&amp;AL$60,'Expenses detail'!$S13,"&lt;"&amp;AM$60)+SUMIFS('Expenses detail'!$U13,'Expenses detail'!$R13,$AC81,'Expenses detail'!$S13,"&gt;="&amp;AL$60,'Expenses detail'!$S13,"&lt;"&amp;AM$60)</f>
        <v>0</v>
      </c>
      <c r="AM81" s="85">
        <f>SUMIFS('Expenses detail'!$V13,'Expenses detail'!$R13,$AC81,'Expenses detail'!$S13,"&gt;="&amp;AM$60,'Expenses detail'!$S13,"&lt;"&amp;AN$60)+SUMIFS('Expenses detail'!$U13,'Expenses detail'!$R13,$AC81,'Expenses detail'!$S13,"&gt;="&amp;AM$60,'Expenses detail'!$S13,"&lt;"&amp;AN$60)</f>
        <v>0</v>
      </c>
      <c r="AN81" s="85">
        <f>SUMIFS('Expenses detail'!$V13,'Expenses detail'!$R13,$AC81,'Expenses detail'!$S13,"&gt;="&amp;AN$60,'Expenses detail'!$S13,"&lt;"&amp;AO$60)+SUMIFS('Expenses detail'!$U13,'Expenses detail'!$R13,$AC81,'Expenses detail'!$S13,"&gt;="&amp;AN$60,'Expenses detail'!$S13,"&lt;"&amp;AO$60)</f>
        <v>0</v>
      </c>
      <c r="AO81" s="85">
        <f>SUMIFS('Expenses detail'!$V13,'Expenses detail'!$R13,$AC81,'Expenses detail'!$S13,"&gt;="&amp;AO$60,'Expenses detail'!$S13,"&lt;"&amp;AP$60)+SUMIFS('Expenses detail'!$U13,'Expenses detail'!$R13,$AC81,'Expenses detail'!$S13,"&gt;="&amp;AO$60,'Expenses detail'!$S13,"&lt;"&amp;AP$60)</f>
        <v>0</v>
      </c>
      <c r="AP81" s="85">
        <f t="shared" si="11"/>
        <v>0</v>
      </c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7" t="s">
        <v>68</v>
      </c>
      <c r="AD82" s="97">
        <f>SUMIFS('Expenses detail'!$V13,'Expenses detail'!$R13,$AC82,'Expenses detail'!$S13,"&gt;="&amp;AD$60,'Expenses detail'!$S13,"&lt;"&amp;AE$60)+SUMIFS('Expenses detail'!$U13,'Expenses detail'!$R13,$AC82,'Expenses detail'!$S13,"&gt;="&amp;AD$60,'Expenses detail'!$S13,"&lt;"&amp;AE$60)</f>
        <v>0</v>
      </c>
      <c r="AE82" s="85">
        <f>SUMIFS('Expenses detail'!$V13,'Expenses detail'!$R13,$AC82,'Expenses detail'!$S13,"&gt;="&amp;AE$60,'Expenses detail'!$S13,"&lt;"&amp;AF$60)+SUMIFS('Expenses detail'!$U13,'Expenses detail'!$R13,$AC82,'Expenses detail'!$S13,"&gt;="&amp;AE$60,'Expenses detail'!$S13,"&lt;"&amp;AF$60)</f>
        <v>0</v>
      </c>
      <c r="AF82" s="85">
        <f>SUMIFS('Expenses detail'!$V13,'Expenses detail'!$R13,$AC82,'Expenses detail'!$S13,"&gt;="&amp;AF$60,'Expenses detail'!$S13,"&lt;"&amp;AG$60)+SUMIFS('Expenses detail'!$U13,'Expenses detail'!$R13,$AC82,'Expenses detail'!$S13,"&gt;="&amp;AF$60,'Expenses detail'!$S13,"&lt;"&amp;AG$60)</f>
        <v>0</v>
      </c>
      <c r="AG82" s="85">
        <f>SUMIFS('Expenses detail'!$V13,'Expenses detail'!$R13,$AC82,'Expenses detail'!$S13,"&gt;="&amp;AG$60,'Expenses detail'!$S13,"&lt;"&amp;AH$60)+SUMIFS('Expenses detail'!$U13,'Expenses detail'!$R13,$AC82,'Expenses detail'!$S13,"&gt;="&amp;AG$60,'Expenses detail'!$S13,"&lt;"&amp;AH$60)</f>
        <v>0</v>
      </c>
      <c r="AH82" s="85">
        <f>SUMIFS('Expenses detail'!$V13,'Expenses detail'!$R13,$AC82,'Expenses detail'!$S13,"&gt;="&amp;AH$60,'Expenses detail'!$S13,"&lt;"&amp;AI$60)+SUMIFS('Expenses detail'!$U13,'Expenses detail'!$R13,$AC82,'Expenses detail'!$S13,"&gt;="&amp;AH$60,'Expenses detail'!$S13,"&lt;"&amp;AI$60)</f>
        <v>0</v>
      </c>
      <c r="AI82" s="85">
        <f>SUMIFS('Expenses detail'!$V13,'Expenses detail'!$R13,$AC82,'Expenses detail'!$S13,"&gt;="&amp;AI$60,'Expenses detail'!$S13,"&lt;"&amp;AJ$60)+SUMIFS('Expenses detail'!$U13,'Expenses detail'!$R13,$AC82,'Expenses detail'!$S13,"&gt;="&amp;AI$60,'Expenses detail'!$S13,"&lt;"&amp;AJ$60)</f>
        <v>0</v>
      </c>
      <c r="AJ82" s="85">
        <f>SUMIFS('Expenses detail'!$V13,'Expenses detail'!$R13,$AC82,'Expenses detail'!$S13,"&gt;="&amp;AJ$60,'Expenses detail'!$S13,"&lt;"&amp;AK$60)+SUMIFS('Expenses detail'!$U13,'Expenses detail'!$R13,$AC82,'Expenses detail'!$S13,"&gt;="&amp;AJ$60,'Expenses detail'!$S13,"&lt;"&amp;AK$60)</f>
        <v>0</v>
      </c>
      <c r="AK82" s="85">
        <f>SUMIFS('Expenses detail'!$V13,'Expenses detail'!$R13,$AC82,'Expenses detail'!$S13,"&gt;="&amp;AK$60,'Expenses detail'!$S13,"&lt;"&amp;AL$60)+SUMIFS('Expenses detail'!$U13,'Expenses detail'!$R13,$AC82,'Expenses detail'!$S13,"&gt;="&amp;AK$60,'Expenses detail'!$S13,"&lt;"&amp;AL$60)</f>
        <v>0</v>
      </c>
      <c r="AL82" s="85">
        <f>SUMIFS('Expenses detail'!$V13,'Expenses detail'!$R13,$AC82,'Expenses detail'!$S13,"&gt;="&amp;AL$60,'Expenses detail'!$S13,"&lt;"&amp;AM$60)+SUMIFS('Expenses detail'!$U13,'Expenses detail'!$R13,$AC82,'Expenses detail'!$S13,"&gt;="&amp;AL$60,'Expenses detail'!$S13,"&lt;"&amp;AM$60)</f>
        <v>0</v>
      </c>
      <c r="AM82" s="85">
        <f>SUMIFS('Expenses detail'!$V13,'Expenses detail'!$R13,$AC82,'Expenses detail'!$S13,"&gt;="&amp;AM$60,'Expenses detail'!$S13,"&lt;"&amp;AN$60)+SUMIFS('Expenses detail'!$U13,'Expenses detail'!$R13,$AC82,'Expenses detail'!$S13,"&gt;="&amp;AM$60,'Expenses detail'!$S13,"&lt;"&amp;AN$60)</f>
        <v>0</v>
      </c>
      <c r="AN82" s="85">
        <f>SUMIFS('Expenses detail'!$V13,'Expenses detail'!$R13,$AC82,'Expenses detail'!$S13,"&gt;="&amp;AN$60,'Expenses detail'!$S13,"&lt;"&amp;AO$60)+SUMIFS('Expenses detail'!$U13,'Expenses detail'!$R13,$AC82,'Expenses detail'!$S13,"&gt;="&amp;AN$60,'Expenses detail'!$S13,"&lt;"&amp;AO$60)</f>
        <v>0</v>
      </c>
      <c r="AO82" s="85">
        <f>SUMIFS('Expenses detail'!$V13,'Expenses detail'!$R13,$AC82,'Expenses detail'!$S13,"&gt;="&amp;AO$60,'Expenses detail'!$S13,"&lt;"&amp;AP$60)+SUMIFS('Expenses detail'!$U13,'Expenses detail'!$R13,$AC82,'Expenses detail'!$S13,"&gt;="&amp;AO$60,'Expenses detail'!$S13,"&lt;"&amp;AP$60)</f>
        <v>0</v>
      </c>
      <c r="AP82" s="85">
        <f t="shared" si="11"/>
        <v>0</v>
      </c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98" t="s">
        <v>69</v>
      </c>
      <c r="AD83" s="99">
        <f>SUMIFS('Expenses detail'!$V13,'Expenses detail'!$R13,$AC83,'Expenses detail'!$S13,"&gt;="&amp;AD$60,'Expenses detail'!$S13,"&lt;"&amp;AE$60)+SUMIFS('Expenses detail'!$U13,'Expenses detail'!$R13,$AC83,'Expenses detail'!$S13,"&gt;="&amp;AD$60,'Expenses detail'!$S13,"&lt;"&amp;AE$60)</f>
        <v>0</v>
      </c>
      <c r="AE83" s="87">
        <f>SUMIFS('Expenses detail'!$V13,'Expenses detail'!$R13,$AC83,'Expenses detail'!$S13,"&gt;="&amp;AE$60,'Expenses detail'!$S13,"&lt;"&amp;AF$60)+SUMIFS('Expenses detail'!$U13,'Expenses detail'!$R13,$AC83,'Expenses detail'!$S13,"&gt;="&amp;AE$60,'Expenses detail'!$S13,"&lt;"&amp;AF$60)</f>
        <v>0</v>
      </c>
      <c r="AF83" s="87">
        <f>SUMIFS('Expenses detail'!$V13,'Expenses detail'!$R13,$AC83,'Expenses detail'!$S13,"&gt;="&amp;AF$60,'Expenses detail'!$S13,"&lt;"&amp;AG$60)+SUMIFS('Expenses detail'!$U13,'Expenses detail'!$R13,$AC83,'Expenses detail'!$S13,"&gt;="&amp;AF$60,'Expenses detail'!$S13,"&lt;"&amp;AG$60)</f>
        <v>0</v>
      </c>
      <c r="AG83" s="87">
        <f>SUMIFS('Expenses detail'!$V13,'Expenses detail'!$R13,$AC83,'Expenses detail'!$S13,"&gt;="&amp;AG$60,'Expenses detail'!$S13,"&lt;"&amp;AH$60)+SUMIFS('Expenses detail'!$U13,'Expenses detail'!$R13,$AC83,'Expenses detail'!$S13,"&gt;="&amp;AG$60,'Expenses detail'!$S13,"&lt;"&amp;AH$60)</f>
        <v>0</v>
      </c>
      <c r="AH83" s="87">
        <f>SUMIFS('Expenses detail'!$V13,'Expenses detail'!$R13,$AC83,'Expenses detail'!$S13,"&gt;="&amp;AH$60,'Expenses detail'!$S13,"&lt;"&amp;AI$60)+SUMIFS('Expenses detail'!$U13,'Expenses detail'!$R13,$AC83,'Expenses detail'!$S13,"&gt;="&amp;AH$60,'Expenses detail'!$S13,"&lt;"&amp;AI$60)</f>
        <v>0</v>
      </c>
      <c r="AI83" s="87">
        <f>SUMIFS('Expenses detail'!$V13,'Expenses detail'!$R13,$AC83,'Expenses detail'!$S13,"&gt;="&amp;AI$60,'Expenses detail'!$S13,"&lt;"&amp;AJ$60)+SUMIFS('Expenses detail'!$U13,'Expenses detail'!$R13,$AC83,'Expenses detail'!$S13,"&gt;="&amp;AI$60,'Expenses detail'!$S13,"&lt;"&amp;AJ$60)</f>
        <v>0</v>
      </c>
      <c r="AJ83" s="87">
        <f>SUMIFS('Expenses detail'!$V13,'Expenses detail'!$R13,$AC83,'Expenses detail'!$S13,"&gt;="&amp;AJ$60,'Expenses detail'!$S13,"&lt;"&amp;AK$60)+SUMIFS('Expenses detail'!$U13,'Expenses detail'!$R13,$AC83,'Expenses detail'!$S13,"&gt;="&amp;AJ$60,'Expenses detail'!$S13,"&lt;"&amp;AK$60)</f>
        <v>0</v>
      </c>
      <c r="AK83" s="87">
        <f>SUMIFS('Expenses detail'!$V13,'Expenses detail'!$R13,$AC83,'Expenses detail'!$S13,"&gt;="&amp;AK$60,'Expenses detail'!$S13,"&lt;"&amp;AL$60)+SUMIFS('Expenses detail'!$U13,'Expenses detail'!$R13,$AC83,'Expenses detail'!$S13,"&gt;="&amp;AK$60,'Expenses detail'!$S13,"&lt;"&amp;AL$60)</f>
        <v>0</v>
      </c>
      <c r="AL83" s="87">
        <f>SUMIFS('Expenses detail'!$V13,'Expenses detail'!$R13,$AC83,'Expenses detail'!$S13,"&gt;="&amp;AL$60,'Expenses detail'!$S13,"&lt;"&amp;AM$60)+SUMIFS('Expenses detail'!$U13,'Expenses detail'!$R13,$AC83,'Expenses detail'!$S13,"&gt;="&amp;AL$60,'Expenses detail'!$S13,"&lt;"&amp;AM$60)</f>
        <v>0</v>
      </c>
      <c r="AM83" s="87">
        <f>SUMIFS('Expenses detail'!$V13,'Expenses detail'!$R13,$AC83,'Expenses detail'!$S13,"&gt;="&amp;AM$60,'Expenses detail'!$S13,"&lt;"&amp;AN$60)+SUMIFS('Expenses detail'!$U13,'Expenses detail'!$R13,$AC83,'Expenses detail'!$S13,"&gt;="&amp;AM$60,'Expenses detail'!$S13,"&lt;"&amp;AN$60)</f>
        <v>0</v>
      </c>
      <c r="AN83" s="87">
        <f>SUMIFS('Expenses detail'!$V13,'Expenses detail'!$R13,$AC83,'Expenses detail'!$S13,"&gt;="&amp;AN$60,'Expenses detail'!$S13,"&lt;"&amp;AO$60)+SUMIFS('Expenses detail'!$U13,'Expenses detail'!$R13,$AC83,'Expenses detail'!$S13,"&gt;="&amp;AN$60,'Expenses detail'!$S13,"&lt;"&amp;AO$60)</f>
        <v>0</v>
      </c>
      <c r="AO83" s="87">
        <f>SUMIFS('Expenses detail'!$V13,'Expenses detail'!$R13,$AC83,'Expenses detail'!$S13,"&gt;="&amp;AO$60,'Expenses detail'!$S13,"&lt;"&amp;AP$60)+SUMIFS('Expenses detail'!$U13,'Expenses detail'!$R13,$AC83,'Expenses detail'!$S13,"&gt;="&amp;AO$60,'Expenses detail'!$S13,"&lt;"&amp;AP$60)</f>
        <v>0</v>
      </c>
      <c r="AP83" s="87">
        <f t="shared" si="11"/>
        <v>0</v>
      </c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81" t="s">
        <v>74</v>
      </c>
      <c r="AD84" s="94">
        <f>SUMIFS('Expenses detail'!$W13,'Expenses detail'!$S13,"&gt;="&amp;AD$60,'Expenses detail'!$S13,"&lt;"&amp;AE$60)</f>
        <v>0</v>
      </c>
      <c r="AE84" s="100">
        <f>SUMIFS('Expenses detail'!$W13,'Expenses detail'!$S13,"&gt;="&amp;AE$60,'Expenses detail'!$S13,"&lt;"&amp;AF$60)</f>
        <v>0</v>
      </c>
      <c r="AF84" s="100">
        <f>SUMIFS('Expenses detail'!$W13,'Expenses detail'!$S13,"&gt;="&amp;AF$60,'Expenses detail'!$S13,"&lt;"&amp;AG$60)</f>
        <v>0</v>
      </c>
      <c r="AG84" s="100">
        <f>SUMIFS('Expenses detail'!$W13,'Expenses detail'!$S13,"&gt;="&amp;AG$60,'Expenses detail'!$S13,"&lt;"&amp;AH$60)</f>
        <v>0</v>
      </c>
      <c r="AH84" s="100">
        <f>SUMIFS('Expenses detail'!$W13,'Expenses detail'!$S13,"&gt;="&amp;AH$60,'Expenses detail'!$S13,"&lt;"&amp;AI$60)</f>
        <v>0</v>
      </c>
      <c r="AI84" s="100">
        <f>SUMIFS('Expenses detail'!$W13,'Expenses detail'!$S13,"&gt;="&amp;AI$60,'Expenses detail'!$S13,"&lt;"&amp;AJ$60)</f>
        <v>0</v>
      </c>
      <c r="AJ84" s="100">
        <f>SUMIFS('Expenses detail'!$W13,'Expenses detail'!$S13,"&gt;="&amp;AJ$60,'Expenses detail'!$S13,"&lt;"&amp;AK$60)</f>
        <v>0</v>
      </c>
      <c r="AK84" s="100">
        <f>SUMIFS('Expenses detail'!$W13,'Expenses detail'!$S13,"&gt;="&amp;AK$60,'Expenses detail'!$S13,"&lt;"&amp;AL$60)</f>
        <v>0</v>
      </c>
      <c r="AL84" s="100">
        <f>SUMIFS('Expenses detail'!$W13,'Expenses detail'!$S13,"&gt;="&amp;AL$60,'Expenses detail'!$S13,"&lt;"&amp;AM$60)</f>
        <v>0</v>
      </c>
      <c r="AM84" s="100">
        <f>SUMIFS('Expenses detail'!$W13,'Expenses detail'!$S13,"&gt;="&amp;AM$60,'Expenses detail'!$S13,"&lt;"&amp;AN$60)</f>
        <v>0</v>
      </c>
      <c r="AN84" s="100">
        <f>SUMIFS('Expenses detail'!$W13,'Expenses detail'!$S13,"&gt;="&amp;AN$60,'Expenses detail'!$S13,"&lt;"&amp;AO$60)</f>
        <v>0</v>
      </c>
      <c r="AO84" s="100">
        <f>SUMIFS('Expenses detail'!$W13,'Expenses detail'!$S13,"&gt;="&amp;AO$60,'Expenses detail'!$S13,"&lt;"&amp;AP$60)</f>
        <v>0</v>
      </c>
      <c r="AP84" s="90">
        <f>SUM(AC$84:AO$84)</f>
        <v>0</v>
      </c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81" t="s">
        <v>75</v>
      </c>
      <c r="AD85" s="91">
        <f t="shared" ref="AD85:AP85" si="12">SUM(AD61:AD83)</f>
        <v>0</v>
      </c>
      <c r="AE85" s="92">
        <f t="shared" si="12"/>
        <v>0</v>
      </c>
      <c r="AF85" s="92">
        <f t="shared" si="12"/>
        <v>0</v>
      </c>
      <c r="AG85" s="92">
        <f t="shared" si="12"/>
        <v>0</v>
      </c>
      <c r="AH85" s="92">
        <f t="shared" si="12"/>
        <v>0</v>
      </c>
      <c r="AI85" s="92">
        <f t="shared" si="12"/>
        <v>0</v>
      </c>
      <c r="AJ85" s="92">
        <f t="shared" si="12"/>
        <v>0</v>
      </c>
      <c r="AK85" s="92">
        <f t="shared" si="12"/>
        <v>0</v>
      </c>
      <c r="AL85" s="92">
        <f t="shared" si="12"/>
        <v>0</v>
      </c>
      <c r="AM85" s="92">
        <f t="shared" si="12"/>
        <v>0</v>
      </c>
      <c r="AN85" s="92">
        <f t="shared" si="12"/>
        <v>0</v>
      </c>
      <c r="AO85" s="92">
        <f t="shared" si="12"/>
        <v>0</v>
      </c>
      <c r="AP85" s="92">
        <f t="shared" si="12"/>
        <v>0</v>
      </c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101" t="s">
        <v>76</v>
      </c>
      <c r="AD86" s="92">
        <f>SUMIFS('Superannuation '!$C3,'Superannuation '!$A3,$AC86,'Superannuation '!$B3,"&gt;="&amp;AD$60,'Superannuation '!$B3,"&lt;"&amp;AE$60)</f>
        <v>0</v>
      </c>
      <c r="AE86" s="92">
        <f>SUMIFS('Superannuation '!$C3,'Superannuation '!$A3,$AC86,'Superannuation '!$B3,"&gt;="&amp;AE$60,'Superannuation '!$B3,"&lt;"&amp;AF$60)</f>
        <v>0</v>
      </c>
      <c r="AF86" s="92">
        <f>SUMIFS('Superannuation '!$C3,'Superannuation '!$A3,$AC86,'Superannuation '!$B3,"&gt;="&amp;AF$60,'Superannuation '!$B3,"&lt;"&amp;AG$60)</f>
        <v>0</v>
      </c>
      <c r="AG86" s="92">
        <f>SUMIFS('Superannuation '!$C3,'Superannuation '!$A3,$AC86,'Superannuation '!$B3,"&gt;="&amp;AG$60,'Superannuation '!$B3,"&lt;"&amp;AH$60)</f>
        <v>0</v>
      </c>
      <c r="AH86" s="92">
        <f>SUMIFS('Superannuation '!$C3,'Superannuation '!$A3,$AC86,'Superannuation '!$B3,"&gt;="&amp;AH$60,'Superannuation '!$B3,"&lt;"&amp;AI$60)</f>
        <v>0</v>
      </c>
      <c r="AI86" s="92">
        <f>SUMIFS('Superannuation '!$C3,'Superannuation '!$A3,$AC86,'Superannuation '!$B3,"&gt;="&amp;AI$60,'Superannuation '!$B3,"&lt;"&amp;AJ$60)</f>
        <v>0</v>
      </c>
      <c r="AJ86" s="92">
        <f>SUMIFS('Superannuation '!$C3,'Superannuation '!$A3,$AC86,'Superannuation '!$B3,"&gt;="&amp;AJ$60,'Superannuation '!$B3,"&lt;"&amp;AK$60)</f>
        <v>0</v>
      </c>
      <c r="AK86" s="92">
        <f>SUMIFS('Superannuation '!$C3,'Superannuation '!$A3,$AC86,'Superannuation '!$B3,"&gt;="&amp;AK$60,'Superannuation '!$B3,"&lt;"&amp;AL$60)</f>
        <v>0</v>
      </c>
      <c r="AL86" s="92">
        <f>SUMIFS('Superannuation '!$C3,'Superannuation '!$A3,$AC86,'Superannuation '!$B3,"&gt;="&amp;AL$60,'Superannuation '!$B3,"&lt;"&amp;AM$60)</f>
        <v>0</v>
      </c>
      <c r="AM86" s="92">
        <f>SUMIFS('Superannuation '!$C3,'Superannuation '!$A3,$AC86,'Superannuation '!$B3,"&gt;="&amp;AM$60,'Superannuation '!$B3,"&lt;"&amp;AN$60)</f>
        <v>0</v>
      </c>
      <c r="AN86" s="92">
        <f>SUMIFS('Superannuation '!$C3,'Superannuation '!$A3,$AC86,'Superannuation '!$B3,"&gt;="&amp;AN$60,'Superannuation '!$B3,"&lt;"&amp;AO$60)</f>
        <v>0</v>
      </c>
      <c r="AO86" s="92">
        <f>SUMIFS('Superannuation '!$C3,'Superannuation '!$A3,$AC86,'Superannuation '!$B3,"&gt;="&amp;AO$60,'Superannuation '!$B3,"&lt;"&amp;AP$60)</f>
        <v>0</v>
      </c>
      <c r="AP86" s="92">
        <f>SUM(AD86:AO86)</f>
        <v>0</v>
      </c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</sheetData>
  <mergeCells count="3">
    <mergeCell ref="A1:N1"/>
    <mergeCell ref="O30:AB30"/>
    <mergeCell ref="AC58:AP58"/>
  </mergeCells>
  <dataValidations>
    <dataValidation type="list" allowBlank="1" showErrorMessage="1" sqref="A8 A10 O37 O39 AC65 AC67">
      <formula1>"Type,Insurance,Phone expenses,Data backup,Advertising,Business,Business tools,Business training,Business software,Job finding expenses,Currency exchange fee,Website expenses,Email hosting,Internet,Tax,Stock (physical books),PayPal fee"</formula1>
    </dataValidation>
    <dataValidation type="list" allowBlank="1" showErrorMessage="1" sqref="A24:A25 O53:O54 AC81:AC82">
      <formula1>"Type,Insurance,Phone expenses,Data backup,Advertising,Business,Business tools,Business training,Business software,Job finding expenses,Currency exchange fee,Website expenses,Email hosting,Internet,Tax,Stock (physical books),PayPal fee,Subcontractor fee"</formula1>
    </dataValidation>
  </dataValidation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86"/>
    <col customWidth="1" min="2" max="2" width="8.57"/>
    <col customWidth="1" min="3" max="3" width="10.14"/>
    <col customWidth="1" min="4" max="4" width="12.57"/>
    <col customWidth="1" min="5" max="5" width="16.57"/>
    <col customWidth="1" min="6" max="6" width="12.86"/>
    <col customWidth="1" min="7" max="7" width="11.14"/>
    <col customWidth="1" min="8" max="8" width="10.29"/>
    <col customWidth="1" min="9" max="9" width="16.57"/>
    <col customWidth="1" min="10" max="10" width="7.14"/>
    <col customWidth="1" min="11" max="11" width="8.57"/>
    <col customWidth="1" min="12" max="12" width="10.14"/>
    <col customWidth="1" min="13" max="14" width="10.86"/>
    <col customWidth="1" min="15" max="16" width="11.14"/>
    <col customWidth="1" min="17" max="17" width="10.29"/>
    <col customWidth="1" min="18" max="18" width="12.0"/>
    <col customWidth="1" min="19" max="19" width="11.0"/>
    <col customWidth="1" min="20" max="20" width="14.86"/>
    <col customWidth="1" min="21" max="21" width="12.43"/>
    <col customWidth="1" min="22" max="26" width="16.29"/>
  </cols>
  <sheetData>
    <row r="1" ht="12.75" customHeight="1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02" t="s">
        <v>77</v>
      </c>
      <c r="B2" s="102" t="s">
        <v>78</v>
      </c>
      <c r="C2" s="102" t="s">
        <v>79</v>
      </c>
      <c r="D2" s="102" t="s">
        <v>80</v>
      </c>
      <c r="E2" s="102" t="s">
        <v>81</v>
      </c>
      <c r="F2" s="102" t="s">
        <v>74</v>
      </c>
      <c r="G2" s="102" t="s">
        <v>82</v>
      </c>
      <c r="H2" s="102" t="s">
        <v>83</v>
      </c>
      <c r="I2" s="102" t="s">
        <v>84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103"/>
      <c r="B3" s="103"/>
      <c r="C3" s="103"/>
      <c r="D3" s="103"/>
      <c r="E3" s="103"/>
      <c r="F3" s="103"/>
      <c r="G3" s="103"/>
      <c r="H3" s="103"/>
      <c r="I3" s="10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104">
        <v>1.0</v>
      </c>
      <c r="B4" s="105" t="s">
        <v>34</v>
      </c>
      <c r="C4" s="106">
        <v>44378.0</v>
      </c>
      <c r="D4" s="107">
        <v>1.0</v>
      </c>
      <c r="E4" s="107">
        <f>D4</f>
        <v>1</v>
      </c>
      <c r="F4" s="107">
        <f>D4*Setup!B5</f>
        <v>0.1</v>
      </c>
      <c r="G4" s="108"/>
      <c r="H4" s="108"/>
      <c r="I4" s="105" t="s">
        <v>85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09" t="str">
        <f>CONCATENATE("Total ",'Income summary'!$A4)</f>
        <v>Total Service 1</v>
      </c>
      <c r="B5" s="110"/>
      <c r="C5" s="111"/>
      <c r="D5" s="89">
        <v>0.0</v>
      </c>
      <c r="E5" s="89">
        <v>0.0</v>
      </c>
      <c r="F5" s="89">
        <v>0.0</v>
      </c>
      <c r="G5" s="110"/>
      <c r="H5" s="110"/>
      <c r="I5" s="11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12" t="str">
        <f>CONCATENATE("Total ",'Income summary'!$A5)</f>
        <v>Total Service 2</v>
      </c>
      <c r="B6" s="113"/>
      <c r="C6" s="114"/>
      <c r="D6" s="115">
        <v>0.0</v>
      </c>
      <c r="E6" s="115">
        <v>0.0</v>
      </c>
      <c r="F6" s="115">
        <v>0.0</v>
      </c>
      <c r="G6" s="113"/>
      <c r="H6" s="113"/>
      <c r="I6" s="1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12" t="str">
        <f>CONCATENATE("Total ",'Income summary'!$A6)</f>
        <v>Total Service 3</v>
      </c>
      <c r="B7" s="113"/>
      <c r="C7" s="114"/>
      <c r="D7" s="115">
        <v>0.0</v>
      </c>
      <c r="E7" s="115">
        <v>0.0</v>
      </c>
      <c r="F7" s="115">
        <v>0.0</v>
      </c>
      <c r="G7" s="113"/>
      <c r="H7" s="113"/>
      <c r="I7" s="1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12" t="s">
        <v>33</v>
      </c>
      <c r="B8" s="113"/>
      <c r="C8" s="114"/>
      <c r="D8" s="115">
        <f t="shared" ref="D8:F8" si="1">SUM(D4)</f>
        <v>1</v>
      </c>
      <c r="E8" s="115">
        <f t="shared" si="1"/>
        <v>1</v>
      </c>
      <c r="F8" s="115">
        <f t="shared" si="1"/>
        <v>0.1</v>
      </c>
      <c r="G8" s="113"/>
      <c r="H8" s="113"/>
      <c r="I8" s="1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1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102" t="s">
        <v>77</v>
      </c>
      <c r="K11" s="102" t="s">
        <v>78</v>
      </c>
      <c r="L11" s="102" t="s">
        <v>79</v>
      </c>
      <c r="M11" s="102" t="s">
        <v>86</v>
      </c>
      <c r="N11" s="102" t="s">
        <v>87</v>
      </c>
      <c r="O11" s="102" t="s">
        <v>88</v>
      </c>
      <c r="P11" s="102" t="s">
        <v>82</v>
      </c>
      <c r="Q11" s="102" t="s">
        <v>83</v>
      </c>
      <c r="R11" s="102" t="s">
        <v>84</v>
      </c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103"/>
      <c r="K12" s="103"/>
      <c r="L12" s="103"/>
      <c r="M12" s="103"/>
      <c r="N12" s="103"/>
      <c r="O12" s="103"/>
      <c r="P12" s="103"/>
      <c r="Q12" s="103"/>
      <c r="R12" s="103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104">
        <v>1.0</v>
      </c>
      <c r="K13" s="105" t="s">
        <v>34</v>
      </c>
      <c r="L13" s="106">
        <v>44378.0</v>
      </c>
      <c r="M13" s="116">
        <v>1.0</v>
      </c>
      <c r="N13" s="116">
        <v>1.0</v>
      </c>
      <c r="O13" s="117">
        <v>0.8093</v>
      </c>
      <c r="P13" s="108"/>
      <c r="Q13" s="108"/>
      <c r="R13" s="105" t="s">
        <v>85</v>
      </c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109" t="str">
        <f>CONCATENATE("Total ",'Income summary'!$A4)</f>
        <v>Total Service 1</v>
      </c>
      <c r="K14" s="110"/>
      <c r="L14" s="110"/>
      <c r="M14" s="118">
        <v>0.0</v>
      </c>
      <c r="N14" s="118">
        <v>0.0</v>
      </c>
      <c r="O14" s="100">
        <v>0.0</v>
      </c>
      <c r="P14" s="110"/>
      <c r="Q14" s="110"/>
      <c r="R14" s="110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112" t="str">
        <f>CONCATENATE("Total ",'Income summary'!$A5)</f>
        <v>Total Service 2</v>
      </c>
      <c r="K15" s="113"/>
      <c r="L15" s="113"/>
      <c r="M15" s="119">
        <v>0.0</v>
      </c>
      <c r="N15" s="119">
        <v>0.0</v>
      </c>
      <c r="O15" s="120">
        <v>0.0</v>
      </c>
      <c r="P15" s="113"/>
      <c r="Q15" s="113"/>
      <c r="R15" s="113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112" t="str">
        <f>CONCATENATE("Total ",'Income summary'!$A6)</f>
        <v>Total Service 3</v>
      </c>
      <c r="K16" s="113"/>
      <c r="L16" s="113"/>
      <c r="M16" s="119">
        <v>0.0</v>
      </c>
      <c r="N16" s="119">
        <v>0.0</v>
      </c>
      <c r="O16" s="120">
        <v>0.0</v>
      </c>
      <c r="P16" s="113"/>
      <c r="Q16" s="113"/>
      <c r="R16" s="113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112" t="s">
        <v>33</v>
      </c>
      <c r="K17" s="113"/>
      <c r="L17" s="113"/>
      <c r="M17" s="119">
        <f t="shared" ref="M17:O17" si="2">SUM(M13)</f>
        <v>1</v>
      </c>
      <c r="N17" s="119">
        <f t="shared" si="2"/>
        <v>1</v>
      </c>
      <c r="O17" s="120">
        <f t="shared" si="2"/>
        <v>0.8093</v>
      </c>
      <c r="P17" s="113"/>
      <c r="Q17" s="113"/>
      <c r="R17" s="113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" t="s">
        <v>89</v>
      </c>
      <c r="V19" s="2"/>
      <c r="W19" s="2"/>
      <c r="X19" s="2"/>
      <c r="Y19" s="2"/>
      <c r="Z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"/>
      <c r="T20" s="3" t="s">
        <v>90</v>
      </c>
      <c r="U20" s="3" t="s">
        <v>91</v>
      </c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5" t="s">
        <v>92</v>
      </c>
      <c r="T21" s="121">
        <v>3900.0</v>
      </c>
      <c r="U21" s="122">
        <v>2600.0</v>
      </c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7" t="s">
        <v>93</v>
      </c>
      <c r="T22" s="123">
        <v>3900.0</v>
      </c>
      <c r="U22" s="124">
        <v>2600.0</v>
      </c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7" t="s">
        <v>94</v>
      </c>
      <c r="T23" s="123">
        <v>3900.0</v>
      </c>
      <c r="U23" s="124">
        <v>2600.0</v>
      </c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7" t="s">
        <v>95</v>
      </c>
      <c r="T24" s="123">
        <v>3900.0</v>
      </c>
      <c r="U24" s="124">
        <v>2600.0</v>
      </c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7" t="s">
        <v>96</v>
      </c>
      <c r="T25" s="123">
        <v>3900.0</v>
      </c>
      <c r="U25" s="124">
        <v>2600.0</v>
      </c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7" t="s">
        <v>97</v>
      </c>
      <c r="T26" s="123">
        <v>3900.0</v>
      </c>
      <c r="U26" s="124">
        <v>2600.0</v>
      </c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7" t="s">
        <v>98</v>
      </c>
      <c r="T27" s="123">
        <v>3900.0</v>
      </c>
      <c r="U27" s="124">
        <v>2600.0</v>
      </c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7" t="s">
        <v>99</v>
      </c>
      <c r="T28" s="123">
        <v>3900.0</v>
      </c>
      <c r="U28" s="124">
        <v>2600.0</v>
      </c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7" t="s">
        <v>100</v>
      </c>
      <c r="T29" s="123">
        <v>3900.0</v>
      </c>
      <c r="U29" s="124">
        <v>2600.0</v>
      </c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7" t="s">
        <v>101</v>
      </c>
      <c r="T30" s="123">
        <v>3900.0</v>
      </c>
      <c r="U30" s="124">
        <v>2600.0</v>
      </c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7" t="s">
        <v>102</v>
      </c>
      <c r="T31" s="123">
        <v>3900.0</v>
      </c>
      <c r="U31" s="124">
        <v>2600.0</v>
      </c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68" t="s">
        <v>103</v>
      </c>
      <c r="T32" s="125">
        <v>3900.0</v>
      </c>
      <c r="U32" s="126">
        <v>2600.0</v>
      </c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72" t="s">
        <v>33</v>
      </c>
      <c r="T33" s="74">
        <f>SUM(T21:T32)</f>
        <v>46800</v>
      </c>
      <c r="U33" s="127">
        <f>SUM(U21:U32)*1.3</f>
        <v>40560</v>
      </c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J10:R10"/>
    <mergeCell ref="S19:U19"/>
  </mergeCells>
  <dataValidations>
    <dataValidation type="list" allowBlank="1" showErrorMessage="1" sqref="I4 R13">
      <formula1>"Bank transfer,PayPal"</formula1>
    </dataValidation>
    <dataValidation type="list" allowBlank="1" showErrorMessage="1" sqref="B4 K13">
      <formula1>"Service 1,Service 2,Service 3"</formula1>
    </dataValidation>
  </dataValidation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57"/>
    <col customWidth="1" min="2" max="2" width="18.57"/>
    <col customWidth="1" min="3" max="3" width="10.14"/>
    <col customWidth="1" min="4" max="4" width="12.57"/>
    <col customWidth="1" min="5" max="5" width="12.86"/>
    <col customWidth="1" min="6" max="6" width="11.14"/>
    <col customWidth="1" min="7" max="7" width="10.29"/>
    <col customWidth="1" min="8" max="8" width="16.57"/>
    <col customWidth="1" min="9" max="9" width="5.57"/>
    <col customWidth="1" min="10" max="10" width="18.57"/>
    <col customWidth="1" min="11" max="11" width="9.71"/>
    <col customWidth="1" min="12" max="12" width="12.57"/>
    <col customWidth="1" min="13" max="13" width="10.57"/>
    <col customWidth="1" min="14" max="14" width="11.14"/>
    <col customWidth="1" min="15" max="15" width="10.29"/>
    <col customWidth="1" min="16" max="16" width="12.0"/>
    <col customWidth="1" min="17" max="17" width="2.0"/>
    <col customWidth="1" min="18" max="18" width="18.57"/>
    <col customWidth="1" min="19" max="19" width="9.71"/>
    <col customWidth="1" min="20" max="20" width="12.57"/>
    <col customWidth="1" min="21" max="21" width="8.86"/>
    <col customWidth="1" min="22" max="22" width="11.29"/>
    <col customWidth="1" min="23" max="23" width="8.86"/>
    <col customWidth="1" min="24" max="26" width="16.29"/>
  </cols>
  <sheetData>
    <row r="1" ht="12.75" customHeight="1">
      <c r="A1" s="1" t="s">
        <v>104</v>
      </c>
      <c r="I1" s="2"/>
      <c r="J1" s="2"/>
      <c r="K1" s="2"/>
      <c r="L1" s="2"/>
      <c r="M1" s="2"/>
      <c r="N1" s="2"/>
      <c r="O1" s="2"/>
      <c r="P1" s="2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ht="12.75" customHeight="1">
      <c r="A2" s="3" t="s">
        <v>77</v>
      </c>
      <c r="B2" s="3" t="s">
        <v>78</v>
      </c>
      <c r="C2" s="3" t="s">
        <v>79</v>
      </c>
      <c r="D2" s="3" t="s">
        <v>80</v>
      </c>
      <c r="E2" s="3" t="s">
        <v>74</v>
      </c>
      <c r="F2" s="3" t="s">
        <v>82</v>
      </c>
      <c r="G2" s="3" t="s">
        <v>83</v>
      </c>
      <c r="H2" s="3" t="s">
        <v>84</v>
      </c>
      <c r="I2" s="2"/>
      <c r="J2" s="2"/>
      <c r="K2" s="2"/>
      <c r="L2" s="2"/>
      <c r="M2" s="2"/>
      <c r="N2" s="2"/>
      <c r="O2" s="2"/>
      <c r="P2" s="2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ht="12.75" customHeight="1">
      <c r="A3" s="108">
        <v>1.0</v>
      </c>
      <c r="B3" s="105" t="s">
        <v>67</v>
      </c>
      <c r="C3" s="106">
        <v>44378.0</v>
      </c>
      <c r="D3" s="107">
        <v>2.0</v>
      </c>
      <c r="E3" s="129">
        <f>D3-(D3/1.1)</f>
        <v>0.1818181818</v>
      </c>
      <c r="F3" s="108"/>
      <c r="G3" s="108"/>
      <c r="H3" s="105" t="s">
        <v>85</v>
      </c>
      <c r="I3" s="2"/>
      <c r="J3" s="2"/>
      <c r="K3" s="2"/>
      <c r="L3" s="2"/>
      <c r="M3" s="2"/>
      <c r="N3" s="2"/>
      <c r="O3" s="2"/>
      <c r="P3" s="2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ht="12.75" customHeight="1">
      <c r="A4" s="109" t="s">
        <v>33</v>
      </c>
      <c r="B4" s="110"/>
      <c r="C4" s="110"/>
      <c r="D4" s="89">
        <f t="shared" ref="D4:E4" si="1">SUM(D3)</f>
        <v>2</v>
      </c>
      <c r="E4" s="89">
        <f t="shared" si="1"/>
        <v>0.1818181818</v>
      </c>
      <c r="F4" s="110"/>
      <c r="G4" s="110"/>
      <c r="H4" s="110"/>
      <c r="I4" s="2"/>
      <c r="J4" s="2"/>
      <c r="K4" s="2"/>
      <c r="L4" s="2"/>
      <c r="M4" s="2"/>
      <c r="N4" s="2"/>
      <c r="O4" s="2"/>
      <c r="P4" s="2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ht="12.75" customHeight="1">
      <c r="A6" s="2"/>
      <c r="B6" s="2"/>
      <c r="C6" s="2"/>
      <c r="D6" s="2"/>
      <c r="E6" s="2"/>
      <c r="F6" s="2"/>
      <c r="G6" s="2"/>
      <c r="H6" s="2"/>
      <c r="I6" s="1" t="s">
        <v>105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ht="12.75" customHeight="1">
      <c r="A7" s="2"/>
      <c r="B7" s="2"/>
      <c r="C7" s="2"/>
      <c r="D7" s="2"/>
      <c r="E7" s="2"/>
      <c r="F7" s="2"/>
      <c r="G7" s="2"/>
      <c r="H7" s="2"/>
      <c r="I7" s="3" t="s">
        <v>77</v>
      </c>
      <c r="J7" s="3" t="s">
        <v>78</v>
      </c>
      <c r="K7" s="3" t="s">
        <v>79</v>
      </c>
      <c r="L7" s="3" t="s">
        <v>86</v>
      </c>
      <c r="M7" s="3" t="s">
        <v>106</v>
      </c>
      <c r="N7" s="3" t="s">
        <v>82</v>
      </c>
      <c r="O7" s="3" t="s">
        <v>83</v>
      </c>
      <c r="P7" s="3" t="s">
        <v>84</v>
      </c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ht="12.75" customHeight="1">
      <c r="A8" s="2"/>
      <c r="B8" s="2"/>
      <c r="C8" s="2"/>
      <c r="D8" s="2"/>
      <c r="E8" s="2"/>
      <c r="F8" s="2"/>
      <c r="G8" s="2"/>
      <c r="H8" s="2"/>
      <c r="I8" s="108">
        <v>1.0</v>
      </c>
      <c r="J8" s="105" t="s">
        <v>67</v>
      </c>
      <c r="K8" s="106"/>
      <c r="L8" s="116">
        <v>1.0</v>
      </c>
      <c r="M8" s="107"/>
      <c r="N8" s="108"/>
      <c r="O8" s="108"/>
      <c r="P8" s="105" t="s">
        <v>85</v>
      </c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ht="12.75" customHeight="1">
      <c r="A9" s="2"/>
      <c r="B9" s="2"/>
      <c r="C9" s="2"/>
      <c r="D9" s="2"/>
      <c r="E9" s="2"/>
      <c r="F9" s="2"/>
      <c r="G9" s="2"/>
      <c r="H9" s="2"/>
      <c r="I9" s="109" t="s">
        <v>33</v>
      </c>
      <c r="J9" s="110"/>
      <c r="K9" s="110"/>
      <c r="L9" s="118">
        <f t="shared" ref="L9:M9" si="2">SUM(L8)</f>
        <v>1</v>
      </c>
      <c r="M9" s="89">
        <f t="shared" si="2"/>
        <v>0</v>
      </c>
      <c r="N9" s="110"/>
      <c r="O9" s="110"/>
      <c r="P9" s="110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30" t="s">
        <v>107</v>
      </c>
      <c r="X11" s="128"/>
      <c r="Y11" s="128"/>
      <c r="Z11" s="128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31" t="s">
        <v>77</v>
      </c>
      <c r="R12" s="131" t="s">
        <v>78</v>
      </c>
      <c r="S12" s="131" t="s">
        <v>79</v>
      </c>
      <c r="T12" s="131" t="s">
        <v>86</v>
      </c>
      <c r="U12" s="131" t="s">
        <v>108</v>
      </c>
      <c r="V12" s="131" t="s">
        <v>109</v>
      </c>
      <c r="W12" s="131" t="s">
        <v>74</v>
      </c>
      <c r="X12" s="128"/>
      <c r="Y12" s="128"/>
      <c r="Z12" s="128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32">
        <v>1.0</v>
      </c>
      <c r="R13" s="133" t="s">
        <v>67</v>
      </c>
      <c r="S13" s="134"/>
      <c r="T13" s="135"/>
      <c r="U13" s="136">
        <f>T13*Setup!B7</f>
        <v>0</v>
      </c>
      <c r="V13" s="136">
        <v>200.0</v>
      </c>
      <c r="W13" s="137">
        <f>V13-(V13/1.1)</f>
        <v>18.18181818</v>
      </c>
      <c r="X13" s="128"/>
      <c r="Y13" s="128"/>
      <c r="Z13" s="128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</row>
  </sheetData>
  <mergeCells count="3">
    <mergeCell ref="A1:H1"/>
    <mergeCell ref="I6:P6"/>
    <mergeCell ref="Q11:W11"/>
  </mergeCells>
  <dataValidations>
    <dataValidation type="list" allowBlank="1" showErrorMessage="1" sqref="B3 J8 R13">
      <formula1>"Type,Insurance,Phone expenses,Data backup,Advertising,Business,Business tools,Business training,Business software,Job finding expenses,Currency exchange fee,Website expenses,Email hosting,Internet,Tax,Stock (physical books),PayPal fee,Subcontractor fee"</formula1>
    </dataValidation>
    <dataValidation type="list" allowBlank="1" showErrorMessage="1" sqref="H3 P8">
      <formula1>"Bank transfer,PayPal"</formula1>
    </dataValidation>
  </dataValidation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6" width="16.29"/>
  </cols>
  <sheetData>
    <row r="1" ht="27.0" customHeight="1">
      <c r="A1" s="1" t="s">
        <v>110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4.25" customHeight="1">
      <c r="A2" s="3" t="s">
        <v>78</v>
      </c>
      <c r="B2" s="3" t="s">
        <v>111</v>
      </c>
      <c r="C2" s="3" t="s">
        <v>112</v>
      </c>
      <c r="D2" s="3" t="s">
        <v>82</v>
      </c>
      <c r="E2" s="3" t="s">
        <v>83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2.25" customHeight="1">
      <c r="A3" s="138" t="s">
        <v>76</v>
      </c>
      <c r="B3" s="139"/>
      <c r="C3" s="140"/>
      <c r="D3" s="138" t="s">
        <v>113</v>
      </c>
      <c r="E3" s="14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E1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86"/>
    <col customWidth="1" min="2" max="3" width="10.71"/>
    <col customWidth="1" min="4" max="4" width="11.0"/>
    <col customWidth="1" min="5" max="5" width="10.14"/>
    <col customWidth="1" min="6" max="7" width="10.29"/>
    <col customWidth="1" min="8" max="13" width="10.14"/>
    <col customWidth="1" min="14" max="14" width="10.71"/>
    <col customWidth="1" min="15" max="26" width="16.29"/>
  </cols>
  <sheetData>
    <row r="1" ht="12.75" customHeight="1">
      <c r="A1" s="1" t="s">
        <v>114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42"/>
      <c r="B2" s="143">
        <v>44378.0</v>
      </c>
      <c r="C2" s="143">
        <v>44409.0</v>
      </c>
      <c r="D2" s="143">
        <v>44440.0</v>
      </c>
      <c r="E2" s="143">
        <v>44470.0</v>
      </c>
      <c r="F2" s="143">
        <v>44501.0</v>
      </c>
      <c r="G2" s="143">
        <v>44531.0</v>
      </c>
      <c r="H2" s="143">
        <v>44197.0</v>
      </c>
      <c r="I2" s="143">
        <v>44228.0</v>
      </c>
      <c r="J2" s="143">
        <v>44256.0</v>
      </c>
      <c r="K2" s="143">
        <v>44287.0</v>
      </c>
      <c r="L2" s="143">
        <v>44317.0</v>
      </c>
      <c r="M2" s="143">
        <v>44348.0</v>
      </c>
      <c r="N2" s="144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7" t="s">
        <v>32</v>
      </c>
      <c r="B3" s="145">
        <f>Cashflow!A$4</f>
        <v>44378</v>
      </c>
      <c r="C3" s="146">
        <f t="shared" ref="C3:D3" si="1">B$3+31</f>
        <v>44409</v>
      </c>
      <c r="D3" s="146">
        <f t="shared" si="1"/>
        <v>44440</v>
      </c>
      <c r="E3" s="146">
        <f>D$3+30</f>
        <v>44470</v>
      </c>
      <c r="F3" s="146">
        <f>E$3+31</f>
        <v>44501</v>
      </c>
      <c r="G3" s="146">
        <f>F$3+30</f>
        <v>44531</v>
      </c>
      <c r="H3" s="146">
        <f t="shared" ref="H3:I3" si="2">G$3+31</f>
        <v>44562</v>
      </c>
      <c r="I3" s="146">
        <f t="shared" si="2"/>
        <v>44593</v>
      </c>
      <c r="J3" s="146">
        <f>DATE(YEAR(I$3),MONTH(I$3)+1,DAY(I$3))</f>
        <v>44621</v>
      </c>
      <c r="K3" s="146">
        <f>J$3+31</f>
        <v>44652</v>
      </c>
      <c r="L3" s="146">
        <f>K$3+30</f>
        <v>44682</v>
      </c>
      <c r="M3" s="146">
        <f>L$3+31</f>
        <v>44713</v>
      </c>
      <c r="N3" s="146">
        <f>M$3+30</f>
        <v>44743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2" t="s">
        <v>16</v>
      </c>
      <c r="B4" s="10">
        <f>COUNTIFS('Timesheet detail'!$F4:$F5,"&gt;="&amp;B$3,'Timesheet detail'!$F4:$F5,"&lt;"&amp;C$3)</f>
        <v>1</v>
      </c>
      <c r="C4" s="147">
        <f>COUNTIFS('Timesheet detail'!$F4:$F5,"&gt;="&amp;C$3,'Timesheet detail'!$F4:$F5,"&lt;"&amp;D$3)</f>
        <v>1</v>
      </c>
      <c r="D4" s="147">
        <f>COUNTIFS('Timesheet detail'!$F4:$F5,"&gt;="&amp;D$3,'Timesheet detail'!$F4:$F5,"&lt;"&amp;E$3)</f>
        <v>0</v>
      </c>
      <c r="E4" s="147">
        <f>COUNTIFS('Timesheet detail'!$F4:$F5,"&gt;="&amp;E$3,'Timesheet detail'!$F4:$F5,"&lt;"&amp;F$3)</f>
        <v>0</v>
      </c>
      <c r="F4" s="147">
        <f>COUNTIFS('Timesheet detail'!$F4:$F5,"&gt;="&amp;F$3,'Timesheet detail'!$F4:$F5,"&lt;"&amp;G$3)</f>
        <v>0</v>
      </c>
      <c r="G4" s="147">
        <f>COUNTIFS('Timesheet detail'!$F4:$F5,"&gt;="&amp;G$3,'Timesheet detail'!$F4:$F5,"&lt;"&amp;H$3)</f>
        <v>0</v>
      </c>
      <c r="H4" s="147">
        <f>COUNTIFS('Timesheet detail'!$F4:$F5,"&gt;="&amp;H$3,'Timesheet detail'!$F4:$F5,"&lt;"&amp;I$3)</f>
        <v>0</v>
      </c>
      <c r="I4" s="147">
        <f>COUNTIFS('Timesheet detail'!$F4:$F5,"&gt;="&amp;I$3,'Timesheet detail'!$F4:$F5,"&lt;"&amp;J$3)</f>
        <v>0</v>
      </c>
      <c r="J4" s="147">
        <f>COUNTIFS('Timesheet detail'!$F4:$F5,"&gt;="&amp;J$3,'Timesheet detail'!$F4:$F5,"&lt;"&amp;K$3)</f>
        <v>0</v>
      </c>
      <c r="K4" s="147">
        <f>COUNTIFS('Timesheet detail'!$F4:$F5,"&gt;="&amp;K$3,'Timesheet detail'!$F4:$F5,"&lt;"&amp;L$3)</f>
        <v>0</v>
      </c>
      <c r="L4" s="147">
        <f>COUNTIFS('Timesheet detail'!$F4:$F5,"&gt;="&amp;L$3,'Timesheet detail'!$F4:$F5,"&lt;"&amp;M$3)</f>
        <v>0</v>
      </c>
      <c r="M4" s="147">
        <f>COUNTIFS('Timesheet detail'!$F4:$F5,"&gt;="&amp;M$3,'Timesheet detail'!$F4:$F5,"&lt;"&amp;N$3)</f>
        <v>0</v>
      </c>
      <c r="N4" s="147">
        <f>SUM(B4:M4)</f>
        <v>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32" t="s">
        <v>17</v>
      </c>
      <c r="B5" s="148">
        <f>IFERROR((SUMIFS('Timesheet detail'!$E4:$E5,'Timesheet detail'!$F4:$F5,"&gt;="&amp;B$3,'Timesheet detail'!$F4:$F5,"&lt;"&amp;C$3)/B4),"—")</f>
        <v>0.08322916667</v>
      </c>
      <c r="C5" s="149">
        <f>IFERROR((SUMIFS('Timesheet detail'!$E4:$E5,'Timesheet detail'!$F4:$F5,"&gt;="&amp;C$3,'Timesheet detail'!$F4:$F5,"&lt;"&amp;D$3)/C4),"—")</f>
        <v>0.04157407407</v>
      </c>
      <c r="D5" s="150" t="str">
        <f>IFERROR((SUMIFS('Timesheet detail'!$E4:$E5,'Timesheet detail'!$F4:$F5,"&gt;="&amp;D$3,'Timesheet detail'!$F4:$F5,"&lt;"&amp;E$3)/D4),"—")</f>
        <v>—</v>
      </c>
      <c r="E5" s="150" t="str">
        <f>IFERROR((SUMIFS('Timesheet detail'!$E4:$E5,'Timesheet detail'!$F4:$F5,"&gt;="&amp;E$3,'Timesheet detail'!$F4:$F5,"&lt;"&amp;F$3)/60/E4),"—")</f>
        <v>—</v>
      </c>
      <c r="F5" s="150" t="str">
        <f>IFERROR((SUMIFS('Timesheet detail'!$E4:$E5,'Timesheet detail'!$F4:$F5,"&gt;="&amp;F$3,'Timesheet detail'!$F4:$F5,"&lt;"&amp;G$3)/60/F4),"—")</f>
        <v>—</v>
      </c>
      <c r="G5" s="150" t="str">
        <f>IFERROR((SUMIFS('Timesheet detail'!$E4:$E5,'Timesheet detail'!$F4:$F5,"&gt;="&amp;G$3,'Timesheet detail'!$F4:$F5,"&lt;"&amp;H$3)/60/G4),"—")</f>
        <v>—</v>
      </c>
      <c r="H5" s="150" t="str">
        <f>IFERROR((SUMIFS('Timesheet detail'!$E4:$E5,'Timesheet detail'!$F4:$F5,"&gt;="&amp;H$3,'Timesheet detail'!$F4:$F5,"&lt;"&amp;I$3)/60/H4),"—")</f>
        <v>—</v>
      </c>
      <c r="I5" s="150" t="str">
        <f>IFERROR((SUMIFS('Timesheet detail'!$E4:$E5,'Timesheet detail'!$F4:$F5,"&gt;="&amp;I$3,'Timesheet detail'!$F4:$F5,"&lt;"&amp;J$3)/60/I4),"—")</f>
        <v>—</v>
      </c>
      <c r="J5" s="150" t="str">
        <f>IFERROR((SUMIFS('Timesheet detail'!$E4:$E5,'Timesheet detail'!$F4:$F5,"&gt;="&amp;J$3,'Timesheet detail'!$F4:$F5,"&lt;"&amp;K$3)/60/J4),"—")</f>
        <v>—</v>
      </c>
      <c r="K5" s="150" t="str">
        <f>IFERROR((SUMIFS('Timesheet detail'!$E4:$E5,'Timesheet detail'!$F4:$F5,"&gt;="&amp;K$3,'Timesheet detail'!$F4:$F5,"&lt;"&amp;L$3)/60/K4),"—")</f>
        <v>—</v>
      </c>
      <c r="L5" s="150" t="str">
        <f>IFERROR((SUMIFS('Timesheet detail'!$E4:$E5,'Timesheet detail'!$F4:$F5,"&gt;="&amp;L$3,'Timesheet detail'!$F4:$F5,"&lt;"&amp;M$3)/60/L4),"—")</f>
        <v>—</v>
      </c>
      <c r="M5" s="150" t="str">
        <f>IFERROR((SUMIFS('Timesheet detail'!$E4:$E5,'Timesheet detail'!$F4:$F5,"&gt;="&amp;M$3,'Timesheet detail'!$F4:$F5,"&lt;"&amp;N$3)/60/M4),"—")</f>
        <v>—</v>
      </c>
      <c r="N5" s="149">
        <v>0.06240162037037037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N1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7.29"/>
    <col customWidth="1" min="3" max="3" width="10.29"/>
    <col customWidth="1" min="4" max="4" width="30.43"/>
    <col customWidth="1" min="5" max="5" width="12.86"/>
    <col customWidth="1" min="6" max="6" width="9.86"/>
    <col customWidth="1" min="7" max="7" width="11.0"/>
    <col customWidth="1" min="8" max="26" width="8.29"/>
  </cols>
  <sheetData>
    <row r="1" ht="12.75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ht="12.75" customHeight="1">
      <c r="A2" s="151"/>
      <c r="B2" s="1" t="s">
        <v>115</v>
      </c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ht="12.75" customHeight="1">
      <c r="A3" s="151"/>
      <c r="B3" s="152" t="s">
        <v>116</v>
      </c>
      <c r="C3" s="152" t="s">
        <v>117</v>
      </c>
      <c r="D3" s="152" t="s">
        <v>82</v>
      </c>
      <c r="E3" s="152" t="s">
        <v>118</v>
      </c>
      <c r="F3" s="152" t="s">
        <v>119</v>
      </c>
      <c r="G3" s="152" t="s">
        <v>120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ht="12.75" customHeight="1">
      <c r="A4" s="151"/>
      <c r="B4" s="153" t="s">
        <v>121</v>
      </c>
      <c r="C4" s="154" t="s">
        <v>122</v>
      </c>
      <c r="D4" s="155"/>
      <c r="E4" s="156">
        <f t="shared" ref="E4:E5" si="1">G4-F4</f>
        <v>0.08322916667</v>
      </c>
      <c r="F4" s="157">
        <v>44404.606782407405</v>
      </c>
      <c r="G4" s="157">
        <v>44404.69001157407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ht="12.75" customHeight="1">
      <c r="A5" s="151"/>
      <c r="B5" s="158" t="s">
        <v>121</v>
      </c>
      <c r="C5" s="159" t="s">
        <v>34</v>
      </c>
      <c r="D5" s="160" t="s">
        <v>123</v>
      </c>
      <c r="E5" s="161">
        <f t="shared" si="1"/>
        <v>0.04157407407</v>
      </c>
      <c r="F5" s="162">
        <v>44436.64576388889</v>
      </c>
      <c r="G5" s="162">
        <v>44436.68733796296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</row>
    <row r="6" ht="12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ht="12.75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ht="12.75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ht="12.75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ht="12.75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ht="12.75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ht="12.75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ht="12.7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ht="12.75" customHeight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ht="12.7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ht="12.75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ht="12.75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ht="12.75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ht="12.75" customHeight="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ht="12.75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ht="12.75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ht="12.7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ht="12.75" customHeight="1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ht="12.75" customHeight="1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ht="12.75" customHeight="1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ht="12.75" customHeight="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ht="12.75" customHeight="1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ht="12.75" customHeight="1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ht="12.75" customHeigh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ht="12.7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ht="12.75" customHeigh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ht="12.75" customHeight="1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ht="12.75" customHeight="1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ht="12.75" customHeight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ht="12.75" customHeight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ht="12.75" customHeight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ht="12.75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ht="12.75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ht="12.75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ht="12.75" customHeigh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ht="12.75" customHeight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ht="12.75" customHeight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ht="12.75" customHeigh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ht="12.75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ht="12.75" customHeight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ht="12.75" customHeight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ht="12.75" customHeight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ht="12.75" customHeigh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ht="12.75" customHeight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ht="12.75" customHeight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ht="12.75" customHeight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ht="12.75" customHeight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ht="12.75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ht="12.75" customHeight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ht="12.75" customHeight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ht="12.75" customHeight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ht="12.75" customHeigh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ht="12.75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ht="12.75" customHeight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ht="12.75" customHeight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ht="12.75" customHeight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ht="12.75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ht="12.75" customHeight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ht="12.75" customHeight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ht="12.75" customHeight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ht="12.75" customHeight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ht="12.75" customHeight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ht="12.75" customHeight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ht="12.75" customHeight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ht="12.75" customHeight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ht="12.75" customHeight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ht="12.75" customHeight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ht="12.75" customHeight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ht="12.75" customHeight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ht="12.75" customHeight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ht="12.75" customHeight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ht="12.75" customHeight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ht="12.75" customHeight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ht="12.75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ht="12.75" customHeight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ht="12.75" customHeight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ht="12.75" customHeight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ht="12.75" customHeight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ht="12.75" customHeight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ht="12.75" customHeight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ht="12.75" customHeight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ht="12.75" customHeight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ht="12.75" customHeight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ht="12.75" customHeight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ht="12.75" customHeight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ht="12.75" customHeight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ht="12.75" customHeight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ht="12.75" customHeight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ht="12.75" customHeight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ht="12.75" customHeight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ht="12.75" customHeight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ht="12.75" customHeight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ht="12.75" customHeight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ht="12.75" customHeight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ht="12.75" customHeight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ht="12.75" customHeigh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ht="12.75" customHeight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ht="12.75" customHeight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ht="12.75" customHeight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ht="12.75" customHeight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ht="12.75" customHeigh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ht="12.75" customHeigh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ht="12.75" customHeight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ht="12.75" customHeigh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ht="12.75" customHeight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ht="12.75" customHeight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ht="12.75" customHeight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ht="12.75" customHeight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ht="12.75" customHeigh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ht="12.75" customHeight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ht="12.75" customHeigh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ht="12.75" customHeight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ht="12.75" customHeigh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ht="12.75" customHeight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ht="12.75" customHeight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ht="12.75" customHeight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ht="12.75" customHeigh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ht="12.75" customHeigh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ht="12.75" customHeight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ht="12.75" customHeigh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ht="12.75" customHeigh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ht="12.75" customHeight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ht="12.75" customHeight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ht="12.75" customHeigh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ht="12.75" customHeight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ht="12.75" customHeigh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ht="12.75" customHeight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ht="12.75" customHeight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ht="12.75" customHeight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ht="12.75" customHeight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ht="12.75" customHeight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ht="12.75" customHeight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ht="12.75" customHeight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ht="12.75" customHeight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ht="12.75" customHeight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ht="12.75" customHeight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ht="12.75" customHeight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ht="12.75" customHeight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ht="12.75" customHeigh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ht="12.75" customHeight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ht="12.75" customHeigh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ht="12.75" customHeight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ht="12.75" customHeight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ht="12.75" customHeight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ht="12.75" customHeight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ht="12.75" customHeight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ht="12.75" customHeigh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ht="12.75" customHeigh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ht="12.75" customHeight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ht="12.75" customHeight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ht="12.75" customHeight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ht="12.75" customHeight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ht="12.75" customHeight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ht="12.75" customHeigh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ht="12.75" customHeight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ht="12.75" customHeigh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ht="12.75" customHeight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ht="12.75" customHeight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ht="12.75" customHeigh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ht="12.75" customHeight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ht="12.75" customHeight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ht="12.75" customHeight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ht="12.75" customHeight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ht="12.75" customHeight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ht="12.75" customHeight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ht="12.75" customHeight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ht="12.75" customHeight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ht="12.75" customHeight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ht="12.75" customHeight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ht="12.75" customHeight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ht="12.75" customHeigh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ht="12.75" customHeight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ht="12.75" customHeight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ht="12.75" customHeigh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ht="12.75" customHeight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ht="12.75" customHeight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ht="12.75" customHeigh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ht="12.75" customHeight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ht="12.75" customHeight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ht="12.75" customHeight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ht="12.75" customHeight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ht="12.75" customHeight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ht="12.75" customHeigh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ht="12.75" customHeigh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ht="12.75" customHeigh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ht="12.75" customHeight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ht="12.75" customHeight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ht="12.75" customHeight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ht="12.75" customHeight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ht="12.75" customHeight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ht="12.75" customHeight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ht="12.75" customHeight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ht="12.75" customHeight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ht="12.75" customHeight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ht="12.75" customHeight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ht="12.75" customHeight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ht="12.75" customHeight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ht="12.75" customHeigh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ht="12.75" customHeigh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ht="12.75" customHeight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ht="12.75" customHeight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ht="12.75" customHeight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ht="12.75" customHeight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ht="12.75" customHeight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ht="12.75" customHeight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ht="12.75" customHeight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ht="12.75" customHeigh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ht="12.75" customHeight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ht="12.75" customHeight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ht="12.75" customHeight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ht="12.75" customHeight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ht="12.75" customHeight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ht="12.75" customHeight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ht="12.75" customHeight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ht="12.75" customHeight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ht="12.75" customHeight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ht="12.75" customHeight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ht="12.75" customHeight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ht="12.75" customHeight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ht="12.75" customHeight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ht="12.75" customHeight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ht="12.75" customHeight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ht="12.75" customHeigh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ht="12.75" customHeight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ht="12.75" customHeight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ht="12.75" customHeight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ht="12.75" customHeight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ht="12.75" customHeight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ht="12.75" customHeight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ht="12.75" customHeight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ht="12.75" customHeight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ht="12.75" customHeight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ht="12.75" customHeigh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ht="12.75" customHeight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ht="12.75" customHeight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ht="12.75" customHeight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ht="12.75" customHeigh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ht="12.75" customHeight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ht="12.75" customHeight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ht="12.75" customHeigh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ht="12.75" customHeigh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ht="12.75" customHeigh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ht="12.75" customHeigh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ht="12.75" customHeigh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ht="12.75" customHeigh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ht="12.75" customHeigh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ht="12.75" customHeigh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ht="12.75" customHeigh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ht="12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ht="12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ht="12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ht="12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ht="12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ht="12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ht="12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ht="12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ht="12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ht="12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ht="12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ht="12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ht="12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ht="12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ht="12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ht="12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ht="12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ht="12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ht="12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ht="12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ht="12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ht="12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ht="12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ht="12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ht="12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ht="12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ht="12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ht="12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ht="12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ht="12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ht="12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ht="12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ht="12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ht="12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ht="12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ht="12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ht="12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ht="12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ht="12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ht="12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ht="12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ht="12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ht="12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ht="12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ht="12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ht="12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ht="12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ht="12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ht="12.75" customHeigh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ht="12.75" customHeigh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ht="12.75" customHeigh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ht="12.75" customHeigh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ht="12.75" customHeigh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ht="12.75" customHeigh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ht="12.75" customHeigh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ht="12.75" customHeigh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ht="12.75" customHeigh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ht="12.75" customHeigh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ht="12.75" customHeigh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ht="12.75" customHeigh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ht="12.75" customHeigh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ht="12.75" customHeigh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ht="12.75" customHeigh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ht="12.75" customHeigh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ht="12.75" customHeigh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ht="12.75" customHeigh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ht="12.75" customHeigh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ht="12.75" customHeigh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ht="12.75" customHeigh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ht="12.75" customHeigh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ht="12.75" customHeigh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ht="12.7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ht="12.75" customHeigh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ht="12.75" customHeigh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ht="12.75" customHeigh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ht="12.75" customHeigh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ht="12.75" customHeigh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ht="12.75" customHeigh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ht="12.75" customHeigh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ht="12.75" customHeigh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ht="12.75" customHeigh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ht="12.75" customHeigh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ht="12.75" customHeigh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ht="12.75" customHeigh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ht="12.75" customHeigh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ht="12.75" customHeigh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ht="12.75" customHeigh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ht="12.75" customHeigh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ht="12.75" customHeigh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ht="12.75" customHeigh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ht="12.75" customHeigh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ht="12.75" customHeigh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ht="12.75" customHeigh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ht="12.75" customHeigh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ht="12.75" customHeigh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ht="12.75" customHeigh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ht="12.75" customHeigh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ht="12.75" customHeigh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ht="12.75" customHeigh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ht="12.75" customHeigh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ht="12.75" customHeigh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ht="12.75" customHeigh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ht="12.75" customHeigh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ht="12.75" customHeigh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ht="12.75" customHeigh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ht="12.75" customHeigh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ht="12.75" customHeigh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ht="12.75" customHeigh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ht="12.75" customHeigh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ht="12.75" customHeigh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ht="12.75" customHeigh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ht="12.75" customHeigh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ht="12.75" customHeigh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ht="12.75" customHeigh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ht="12.75" customHeigh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ht="12.75" customHeigh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ht="12.75" customHeigh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ht="12.75" customHeigh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ht="12.75" customHeigh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ht="12.75" customHeigh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ht="12.75" customHeigh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ht="12.75" customHeigh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ht="12.75" customHeigh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ht="12.75" customHeigh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ht="12.75" customHeigh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ht="12.75" customHeigh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ht="12.75" customHeigh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ht="12.75" customHeigh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ht="12.75" customHeigh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ht="12.75" customHeigh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ht="12.75" customHeigh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ht="12.75" customHeigh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ht="12.75" customHeigh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ht="12.75" customHeigh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ht="12.75" customHeigh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ht="12.75" customHeigh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ht="12.75" customHeigh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ht="12.75" customHeigh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ht="12.75" customHeigh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ht="12.75" customHeigh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ht="12.75" customHeigh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ht="12.75" customHeigh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ht="12.75" customHeigh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ht="12.75" customHeigh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ht="12.75" customHeigh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ht="12.75" customHeigh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ht="12.75" customHeigh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ht="12.75" customHeigh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ht="12.75" customHeigh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ht="12.75" customHeigh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ht="12.75" customHeigh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ht="12.75" customHeigh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ht="12.75" customHeigh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ht="12.75" customHeigh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ht="12.75" customHeigh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ht="12.75" customHeigh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ht="12.75" customHeigh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ht="12.75" customHeigh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ht="12.75" customHeigh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ht="12.75" customHeigh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ht="12.75" customHeigh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ht="12.75" customHeigh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ht="12.75" customHeigh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ht="12.75" customHeigh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ht="12.75" customHeigh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ht="12.75" customHeigh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ht="12.75" customHeigh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ht="12.75" customHeigh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ht="12.75" customHeigh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ht="12.75" customHeigh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ht="12.75" customHeigh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ht="12.75" customHeigh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ht="12.75" customHeigh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ht="12.75" customHeigh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ht="12.75" customHeigh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ht="12.75" customHeigh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ht="12.75" customHeigh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ht="12.75" customHeigh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ht="12.75" customHeigh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ht="12.75" customHeigh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ht="12.75" customHeigh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ht="12.75" customHeigh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ht="12.75" customHeigh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ht="12.75" customHeigh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ht="12.75" customHeigh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ht="12.75" customHeigh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ht="12.75" customHeigh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ht="12.75" customHeigh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ht="12.75" customHeigh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ht="12.75" customHeigh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ht="12.75" customHeigh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ht="12.75" customHeigh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ht="12.75" customHeigh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ht="12.75" customHeigh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ht="12.75" customHeigh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ht="12.75" customHeigh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ht="12.75" customHeigh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ht="12.75" customHeigh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ht="12.75" customHeigh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ht="12.75" customHeigh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ht="12.75" customHeigh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ht="12.75" customHeigh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ht="12.75" customHeigh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ht="12.75" customHeigh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ht="12.75" customHeigh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ht="12.75" customHeigh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ht="12.75" customHeigh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ht="12.75" customHeigh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ht="12.75" customHeigh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ht="12.75" customHeigh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ht="12.75" customHeigh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ht="12.75" customHeigh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ht="12.75" customHeigh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ht="12.75" customHeigh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ht="12.75" customHeigh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ht="12.75" customHeigh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ht="12.75" customHeigh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ht="12.75" customHeigh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ht="12.75" customHeigh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ht="12.75" customHeigh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ht="12.75" customHeigh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ht="12.75" customHeigh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ht="12.75" customHeigh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ht="12.75" customHeigh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ht="12.75" customHeigh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ht="12.75" customHeigh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ht="12.75" customHeigh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ht="12.75" customHeigh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ht="12.75" customHeigh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ht="12.75" customHeigh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ht="12.75" customHeigh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ht="12.75" customHeigh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ht="12.75" customHeigh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ht="12.75" customHeigh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ht="12.75" customHeigh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ht="12.75" customHeigh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ht="12.75" customHeigh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ht="12.75" customHeigh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ht="12.75" customHeigh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ht="12.75" customHeigh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ht="12.75" customHeigh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ht="12.75" customHeigh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ht="12.75" customHeigh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ht="12.75" customHeigh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ht="12.75" customHeigh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ht="12.75" customHeigh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ht="12.75" customHeigh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ht="12.75" customHeigh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ht="12.75" customHeigh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ht="12.75" customHeigh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ht="12.75" customHeigh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ht="12.75" customHeigh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ht="12.75" customHeigh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ht="12.75" customHeigh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ht="12.75" customHeigh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ht="12.75" customHeigh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ht="12.75" customHeigh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ht="12.75" customHeigh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ht="12.75" customHeigh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ht="12.75" customHeigh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ht="12.75" customHeigh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ht="12.75" customHeigh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ht="12.75" customHeigh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ht="12.75" customHeigh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ht="12.75" customHeigh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ht="12.75" customHeigh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ht="12.75" customHeigh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ht="12.75" customHeigh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ht="12.75" customHeigh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ht="12.75" customHeigh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ht="12.75" customHeigh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ht="12.75" customHeigh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ht="12.75" customHeigh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ht="12.75" customHeigh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ht="12.75" customHeigh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ht="12.75" customHeigh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ht="12.75" customHeigh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ht="12.75" customHeigh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ht="12.75" customHeigh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ht="12.75" customHeigh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ht="12.75" customHeigh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ht="12.75" customHeigh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ht="12.75" customHeigh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ht="12.75" customHeigh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ht="12.75" customHeigh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ht="12.75" customHeigh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ht="12.75" customHeigh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ht="12.75" customHeigh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ht="12.75" customHeigh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ht="12.75" customHeigh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ht="12.75" customHeigh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ht="12.75" customHeigh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ht="12.75" customHeigh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ht="12.75" customHeigh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ht="12.75" customHeigh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ht="12.75" customHeigh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ht="12.75" customHeigh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ht="12.75" customHeigh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ht="12.75" customHeigh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ht="12.75" customHeigh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ht="12.75" customHeigh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ht="12.75" customHeigh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ht="12.75" customHeigh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ht="12.75" customHeigh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ht="12.75" customHeigh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ht="12.75" customHeigh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ht="12.75" customHeigh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ht="12.75" customHeigh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ht="12.75" customHeigh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ht="12.75" customHeigh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ht="12.75" customHeigh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ht="12.75" customHeigh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ht="12.75" customHeigh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ht="12.75" customHeigh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ht="12.75" customHeigh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ht="12.75" customHeigh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ht="12.75" customHeigh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ht="12.75" customHeigh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ht="12.75" customHeigh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ht="12.75" customHeigh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ht="12.75" customHeigh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ht="12.75" customHeigh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ht="12.75" customHeigh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ht="12.75" customHeigh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ht="12.75" customHeigh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ht="12.75" customHeigh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ht="12.75" customHeigh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ht="12.75" customHeigh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ht="12.75" customHeigh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ht="12.75" customHeigh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ht="12.75" customHeigh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ht="12.75" customHeigh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ht="12.75" customHeigh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ht="12.75" customHeigh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ht="12.75" customHeigh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ht="12.75" customHeigh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ht="12.75" customHeigh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ht="12.75" customHeigh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ht="12.75" customHeigh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ht="12.75" customHeigh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ht="12.75" customHeigh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ht="12.75" customHeigh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ht="12.75" customHeigh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ht="12.75" customHeigh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ht="12.75" customHeigh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ht="12.75" customHeigh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ht="12.75" customHeigh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ht="12.75" customHeigh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ht="12.75" customHeigh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ht="12.75" customHeigh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ht="12.75" customHeigh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ht="12.75" customHeigh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ht="12.75" customHeigh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ht="12.75" customHeigh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ht="12.75" customHeigh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ht="12.75" customHeigh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ht="12.75" customHeigh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ht="12.75" customHeigh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ht="12.75" customHeigh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ht="12.75" customHeigh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ht="12.75" customHeigh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ht="12.75" customHeigh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ht="12.75" customHeigh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ht="12.75" customHeigh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ht="12.75" customHeigh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ht="12.75" customHeigh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ht="12.75" customHeigh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ht="12.75" customHeigh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ht="12.75" customHeigh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ht="12.75" customHeigh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ht="12.75" customHeigh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ht="12.75" customHeigh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ht="12.75" customHeigh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ht="12.75" customHeigh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ht="12.75" customHeigh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ht="12.75" customHeigh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ht="12.75" customHeigh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ht="12.75" customHeigh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ht="12.75" customHeigh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ht="12.75" customHeigh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ht="12.75" customHeigh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ht="12.75" customHeigh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ht="12.75" customHeigh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ht="12.75" customHeigh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ht="12.75" customHeigh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ht="12.75" customHeigh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ht="12.75" customHeigh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ht="12.75" customHeigh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ht="12.75" customHeigh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ht="12.75" customHeigh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ht="12.75" customHeigh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ht="12.75" customHeigh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ht="12.75" customHeigh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ht="12.75" customHeigh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ht="12.75" customHeigh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ht="12.75" customHeigh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ht="12.75" customHeigh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ht="12.75" customHeigh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ht="12.75" customHeigh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ht="12.75" customHeigh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ht="12.75" customHeigh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ht="12.75" customHeigh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ht="12.75" customHeigh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ht="12.75" customHeigh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ht="12.75" customHeigh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ht="12.75" customHeigh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ht="12.75" customHeigh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ht="12.75" customHeigh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ht="12.75" customHeigh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ht="12.75" customHeigh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ht="12.75" customHeigh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ht="12.75" customHeigh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ht="12.75" customHeigh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ht="12.75" customHeigh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ht="12.75" customHeigh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ht="12.75" customHeigh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ht="12.75" customHeigh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ht="12.75" customHeigh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ht="12.75" customHeigh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ht="12.75" customHeigh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ht="12.75" customHeigh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ht="12.75" customHeigh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ht="12.75" customHeigh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ht="12.75" customHeigh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ht="12.75" customHeigh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ht="12.75" customHeigh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ht="12.75" customHeigh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ht="12.75" customHeigh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ht="12.75" customHeigh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ht="12.75" customHeigh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ht="12.75" customHeigh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ht="12.75" customHeigh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ht="12.75" customHeigh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ht="12.75" customHeigh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ht="12.75" customHeigh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ht="12.75" customHeigh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ht="12.75" customHeigh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ht="12.75" customHeigh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ht="12.75" customHeigh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ht="12.75" customHeigh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ht="12.75" customHeigh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ht="12.75" customHeigh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ht="12.75" customHeigh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ht="12.75" customHeigh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ht="12.75" customHeigh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ht="12.75" customHeigh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ht="12.75" customHeigh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ht="12.75" customHeigh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ht="12.75" customHeigh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ht="12.75" customHeigh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ht="12.75" customHeigh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ht="12.75" customHeigh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ht="12.75" customHeigh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ht="12.75" customHeigh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ht="12.75" customHeigh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ht="12.75" customHeigh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ht="12.75" customHeigh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ht="12.75" customHeigh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ht="12.75" customHeigh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ht="12.75" customHeigh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ht="12.75" customHeigh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ht="12.75" customHeigh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ht="12.75" customHeigh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ht="12.75" customHeigh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ht="12.75" customHeigh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ht="12.75" customHeigh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ht="12.75" customHeigh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ht="12.75" customHeigh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ht="12.75" customHeigh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ht="12.75" customHeigh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ht="12.75" customHeigh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ht="12.75" customHeigh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ht="12.75" customHeigh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ht="12.75" customHeigh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ht="12.75" customHeigh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ht="12.75" customHeigh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ht="12.75" customHeigh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ht="12.75" customHeigh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ht="12.75" customHeigh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ht="12.75" customHeigh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ht="12.75" customHeigh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ht="12.75" customHeigh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ht="12.75" customHeigh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ht="12.75" customHeigh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ht="12.75" customHeigh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ht="12.75" customHeigh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ht="12.75" customHeigh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ht="12.75" customHeigh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ht="12.75" customHeigh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ht="12.75" customHeigh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ht="12.75" customHeigh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ht="12.75" customHeigh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ht="12.75" customHeigh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ht="12.75" customHeigh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ht="12.75" customHeigh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ht="12.75" customHeigh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ht="12.75" customHeigh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ht="12.75" customHeigh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ht="12.75" customHeigh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ht="12.75" customHeigh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ht="12.75" customHeigh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ht="12.75" customHeigh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ht="12.75" customHeigh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ht="12.75" customHeigh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ht="12.75" customHeigh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ht="12.75" customHeigh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ht="12.75" customHeigh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ht="12.75" customHeigh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ht="12.75" customHeigh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ht="12.75" customHeigh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ht="12.75" customHeigh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ht="12.75" customHeigh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ht="12.75" customHeigh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ht="12.75" customHeigh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ht="12.75" customHeigh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ht="12.75" customHeigh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ht="12.75" customHeigh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ht="12.75" customHeigh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ht="12.75" customHeigh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ht="12.75" customHeight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ht="12.75" customHeigh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ht="12.75" customHeight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ht="12.75" customHeigh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ht="12.75" customHeight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ht="12.75" customHeigh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ht="12.75" customHeight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ht="12.75" customHeigh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ht="12.75" customHeight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ht="12.75" customHeigh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ht="12.75" customHeight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ht="12.75" customHeigh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ht="12.75" customHeight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ht="12.75" customHeigh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ht="12.75" customHeight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ht="12.75" customHeigh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ht="12.75" customHeight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ht="12.75" customHeigh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ht="12.75" customHeight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ht="12.75" customHeigh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ht="12.75" customHeight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ht="12.75" customHeigh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ht="12.75" customHeight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ht="12.75" customHeigh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ht="12.75" customHeight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ht="12.75" customHeigh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ht="12.75" customHeight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ht="12.75" customHeigh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ht="12.75" customHeight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ht="12.75" customHeigh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ht="12.75" customHeight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ht="12.75" customHeigh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ht="12.75" customHeight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ht="12.75" customHeigh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ht="12.75" customHeight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ht="12.75" customHeigh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ht="12.75" customHeight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ht="12.75" customHeigh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ht="12.75" customHeight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ht="12.75" customHeigh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ht="12.75" customHeight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ht="12.75" customHeigh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ht="12.75" customHeight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ht="12.75" customHeigh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ht="12.75" customHeight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ht="12.75" customHeigh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ht="12.75" customHeight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ht="12.75" customHeigh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ht="12.75" customHeight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ht="12.75" customHeigh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ht="12.75" customHeight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ht="12.75" customHeigh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ht="12.75" customHeight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ht="12.75" customHeigh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ht="12.75" customHeight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ht="12.75" customHeigh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ht="12.75" customHeight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ht="12.75" customHeigh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ht="12.75" customHeight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ht="12.75" customHeigh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ht="12.75" customHeight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ht="12.75" customHeigh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ht="12.75" customHeight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ht="12.75" customHeigh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ht="12.75" customHeight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ht="12.75" customHeigh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ht="12.75" customHeight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ht="12.75" customHeigh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ht="12.75" customHeight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ht="12.75" customHeigh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ht="12.75" customHeight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ht="12.75" customHeigh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ht="12.75" customHeight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ht="12.75" customHeigh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ht="12.75" customHeight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ht="12.75" customHeigh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ht="12.75" customHeight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ht="12.75" customHeigh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ht="12.75" customHeight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ht="12.75" customHeigh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ht="12.75" customHeight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ht="12.75" customHeigh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ht="12.75" customHeight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ht="12.75" customHeigh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ht="12.75" customHeight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ht="12.75" customHeigh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ht="12.75" customHeight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ht="12.75" customHeigh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ht="12.75" customHeight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ht="12.75" customHeigh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ht="12.75" customHeight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ht="12.75" customHeigh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ht="12.75" customHeight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ht="12.75" customHeigh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ht="12.75" customHeight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ht="12.75" customHeigh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ht="12.75" customHeight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ht="12.75" customHeigh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</row>
    <row r="871" ht="12.75" customHeight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</row>
    <row r="872" ht="12.75" customHeigh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</row>
    <row r="873" ht="12.75" customHeight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</row>
    <row r="874" ht="12.75" customHeigh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</row>
    <row r="875" ht="12.75" customHeight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</row>
    <row r="876" ht="12.75" customHeigh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</row>
    <row r="877" ht="12.75" customHeight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</row>
    <row r="878" ht="12.75" customHeigh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</row>
    <row r="879" ht="12.75" customHeight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</row>
    <row r="880" ht="12.75" customHeigh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</row>
    <row r="881" ht="12.75" customHeight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</row>
    <row r="882" ht="12.75" customHeigh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</row>
    <row r="883" ht="12.75" customHeight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</row>
    <row r="884" ht="12.75" customHeigh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</row>
    <row r="885" ht="12.75" customHeight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</row>
    <row r="886" ht="12.75" customHeigh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</row>
    <row r="887" ht="12.75" customHeight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</row>
    <row r="888" ht="12.75" customHeigh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</row>
    <row r="889" ht="12.75" customHeight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</row>
    <row r="890" ht="12.75" customHeigh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</row>
    <row r="891" ht="12.75" customHeight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</row>
    <row r="892" ht="12.75" customHeigh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</row>
    <row r="893" ht="12.75" customHeight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</row>
    <row r="894" ht="12.75" customHeigh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</row>
    <row r="895" ht="12.75" customHeight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</row>
    <row r="896" ht="12.75" customHeigh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</row>
    <row r="897" ht="12.75" customHeight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</row>
    <row r="898" ht="12.75" customHeigh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</row>
    <row r="899" ht="12.75" customHeight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</row>
    <row r="900" ht="12.75" customHeigh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</row>
    <row r="901" ht="12.75" customHeight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</row>
    <row r="902" ht="12.75" customHeigh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</row>
    <row r="903" ht="12.75" customHeight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</row>
    <row r="904" ht="12.75" customHeigh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</row>
    <row r="905" ht="12.75" customHeight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</row>
    <row r="906" ht="12.75" customHeigh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</row>
    <row r="907" ht="12.75" customHeight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</row>
    <row r="908" ht="12.75" customHeigh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</row>
    <row r="909" ht="12.75" customHeigh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</row>
    <row r="910" ht="12.75" customHeigh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</row>
    <row r="911" ht="12.75" customHeight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</row>
    <row r="912" ht="12.75" customHeigh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</row>
    <row r="913" ht="12.75" customHeight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</row>
    <row r="914" ht="12.75" customHeigh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</row>
    <row r="915" ht="12.75" customHeight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</row>
    <row r="916" ht="12.75" customHeigh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</row>
    <row r="917" ht="12.75" customHeight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</row>
    <row r="918" ht="12.75" customHeigh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</row>
    <row r="919" ht="12.75" customHeight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</row>
    <row r="920" ht="12.75" customHeigh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</row>
    <row r="921" ht="12.75" customHeight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</row>
    <row r="922" ht="12.75" customHeigh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</row>
    <row r="923" ht="12.75" customHeight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</row>
    <row r="924" ht="12.75" customHeigh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</row>
    <row r="925" ht="12.75" customHeight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</row>
    <row r="926" ht="12.75" customHeigh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</row>
    <row r="927" ht="12.75" customHeight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</row>
    <row r="928" ht="12.75" customHeigh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</row>
    <row r="929" ht="12.75" customHeight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</row>
    <row r="930" ht="12.75" customHeigh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</row>
    <row r="931" ht="12.75" customHeight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</row>
    <row r="932" ht="12.75" customHeigh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</row>
    <row r="933" ht="12.75" customHeight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</row>
    <row r="934" ht="12.75" customHeigh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</row>
    <row r="935" ht="12.75" customHeight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</row>
    <row r="936" ht="12.75" customHeigh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</row>
    <row r="937" ht="12.75" customHeight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</row>
    <row r="938" ht="12.75" customHeigh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</row>
    <row r="939" ht="12.75" customHeight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</row>
    <row r="940" ht="12.75" customHeigh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</row>
    <row r="941" ht="12.75" customHeight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</row>
    <row r="942" ht="12.75" customHeigh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</row>
    <row r="943" ht="12.75" customHeight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</row>
    <row r="944" ht="12.75" customHeigh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</row>
    <row r="945" ht="12.75" customHeight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</row>
    <row r="946" ht="12.75" customHeigh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</row>
    <row r="947" ht="12.75" customHeight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</row>
    <row r="948" ht="12.75" customHeigh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</row>
    <row r="949" ht="12.75" customHeight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</row>
    <row r="950" ht="12.75" customHeigh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</row>
    <row r="951" ht="12.75" customHeight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</row>
    <row r="952" ht="12.75" customHeigh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</row>
    <row r="953" ht="12.75" customHeight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</row>
    <row r="954" ht="12.75" customHeigh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</row>
    <row r="955" ht="12.75" customHeight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</row>
    <row r="956" ht="12.75" customHeigh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</row>
    <row r="957" ht="12.75" customHeight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</row>
    <row r="958" ht="12.75" customHeigh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</row>
    <row r="959" ht="12.75" customHeight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</row>
    <row r="960" ht="12.75" customHeigh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</row>
    <row r="961" ht="12.75" customHeight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</row>
    <row r="962" ht="12.75" customHeigh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</row>
    <row r="963" ht="12.75" customHeight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</row>
    <row r="964" ht="12.75" customHeigh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</row>
    <row r="965" ht="12.75" customHeight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</row>
    <row r="966" ht="12.75" customHeigh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</row>
    <row r="967" ht="12.75" customHeight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</row>
    <row r="968" ht="12.75" customHeigh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</row>
    <row r="969" ht="12.75" customHeight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</row>
    <row r="970" ht="12.75" customHeigh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</row>
    <row r="971" ht="12.75" customHeight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</row>
    <row r="972" ht="12.75" customHeigh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</row>
    <row r="973" ht="12.75" customHeight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</row>
    <row r="974" ht="12.75" customHeigh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</row>
    <row r="975" ht="12.75" customHeight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</row>
    <row r="976" ht="12.75" customHeigh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</row>
    <row r="977" ht="12.75" customHeight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</row>
    <row r="978" ht="12.75" customHeigh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</row>
    <row r="979" ht="12.75" customHeight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</row>
    <row r="980" ht="12.75" customHeigh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</row>
    <row r="981" ht="12.75" customHeight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</row>
    <row r="982" ht="12.75" customHeigh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</row>
    <row r="983" ht="12.75" customHeight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</row>
    <row r="984" ht="12.75" customHeigh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</row>
    <row r="985" ht="12.75" customHeight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</row>
    <row r="986" ht="12.75" customHeigh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</row>
    <row r="987" ht="12.75" customHeight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</row>
    <row r="988" ht="12.75" customHeigh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</row>
    <row r="989" ht="12.75" customHeight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</row>
    <row r="990" ht="12.75" customHeigh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</row>
    <row r="991" ht="12.75" customHeight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</row>
    <row r="992" ht="12.75" customHeigh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</row>
    <row r="993" ht="12.75" customHeight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</row>
    <row r="994" ht="12.75" customHeigh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</row>
    <row r="995" ht="12.75" customHeight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</row>
    <row r="996" ht="12.75" customHeigh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</row>
    <row r="997" ht="12.75" customHeight="1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</row>
    <row r="998" ht="12.75" customHeigh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</row>
    <row r="999" ht="12.75" customHeight="1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</row>
    <row r="1000" ht="12.75" customHeigh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</row>
  </sheetData>
  <mergeCells count="1">
    <mergeCell ref="B2:G2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